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bookViews>
  <sheets>
    <sheet name="folder" sheetId="5" r:id="rId1"/>
    <sheet name="BillofQty " sheetId="4" r:id="rId2"/>
    <sheet name="General Abstract" sheetId="2" r:id="rId3"/>
    <sheet name="A1" sheetId="6" r:id="rId4"/>
  </sheets>
  <externalReferences>
    <externalReference r:id="rId5"/>
    <externalReference r:id="rId6"/>
    <externalReference r:id="rId7"/>
    <externalReference r:id="rId8"/>
    <externalReference r:id="rId9"/>
    <externalReference r:id="rId10"/>
    <externalReference r:id="rId11"/>
  </externalReferences>
  <definedNames>
    <definedName name="\p" localSheetId="3">#REF!</definedName>
    <definedName name="\p">#REF!</definedName>
    <definedName name="_________A8" localSheetId="3">#REF!</definedName>
    <definedName name="_________A8">#REF!</definedName>
    <definedName name="_________tab1" localSheetId="3">#REF!</definedName>
    <definedName name="_________tab1">#REF!</definedName>
    <definedName name="_________tab2" localSheetId="3">#REF!</definedName>
    <definedName name="_________tab2">#REF!</definedName>
    <definedName name="______A1" localSheetId="3">#REF!</definedName>
    <definedName name="______A1">#REF!</definedName>
    <definedName name="______DIN217" localSheetId="3">#REF!</definedName>
    <definedName name="______DIN217">#REF!</definedName>
    <definedName name="_____A1" localSheetId="3">#REF!</definedName>
    <definedName name="_____A1">#REF!</definedName>
    <definedName name="_____A8" localSheetId="3">#REF!</definedName>
    <definedName name="_____A8">#REF!</definedName>
    <definedName name="_____DIN217" localSheetId="3">#REF!</definedName>
    <definedName name="_____DIN217">#REF!</definedName>
    <definedName name="_____tab1" localSheetId="3">#REF!</definedName>
    <definedName name="_____tab1">#REF!</definedName>
    <definedName name="_____tab2" localSheetId="3">#REF!</definedName>
    <definedName name="_____tab2">#REF!</definedName>
    <definedName name="____A1" localSheetId="3">#REF!</definedName>
    <definedName name="____A1">#REF!</definedName>
    <definedName name="____A8" localSheetId="3">#REF!</definedName>
    <definedName name="____A8">#REF!</definedName>
    <definedName name="____DIN217" localSheetId="3">#REF!</definedName>
    <definedName name="____DIN217">#REF!</definedName>
    <definedName name="____tab1" localSheetId="3">#REF!</definedName>
    <definedName name="____tab1">#REF!</definedName>
    <definedName name="____tab2" localSheetId="3">#REF!</definedName>
    <definedName name="____tab2">#REF!</definedName>
    <definedName name="___A1" localSheetId="3">#REF!</definedName>
    <definedName name="___A1">#REF!</definedName>
    <definedName name="___A8" localSheetId="3">#REF!</definedName>
    <definedName name="___A8">#REF!</definedName>
    <definedName name="___DIN217" localSheetId="3">#REF!</definedName>
    <definedName name="___DIN217">#REF!</definedName>
    <definedName name="___tab1" localSheetId="3">#REF!</definedName>
    <definedName name="___tab1">#REF!</definedName>
    <definedName name="___tab2" localSheetId="3">#REF!</definedName>
    <definedName name="___tab2">#REF!</definedName>
    <definedName name="__A1" localSheetId="3">#REF!</definedName>
    <definedName name="__A1">#REF!</definedName>
    <definedName name="__A8" localSheetId="3">#REF!</definedName>
    <definedName name="__A8" localSheetId="1">#REF!</definedName>
    <definedName name="__A8">#REF!</definedName>
    <definedName name="__DIN217" localSheetId="3">#REF!</definedName>
    <definedName name="__DIN217">#REF!</definedName>
    <definedName name="__tab1" localSheetId="3">#REF!</definedName>
    <definedName name="__tab1" localSheetId="1">#REF!</definedName>
    <definedName name="__tab1">#REF!</definedName>
    <definedName name="__tab2" localSheetId="3">#REF!</definedName>
    <definedName name="__tab2" localSheetId="1">#REF!</definedName>
    <definedName name="__tab2">#REF!</definedName>
    <definedName name="_A1" localSheetId="3">#REF!</definedName>
    <definedName name="_A1">#REF!</definedName>
    <definedName name="_A8" localSheetId="3">#REF!</definedName>
    <definedName name="_A8" localSheetId="1">#REF!</definedName>
    <definedName name="_A8" localSheetId="0">#REF!</definedName>
    <definedName name="_A8">#REF!</definedName>
    <definedName name="_DIN217" localSheetId="3">#REF!</definedName>
    <definedName name="_DIN217">#REF!</definedName>
    <definedName name="_Fill" localSheetId="3" hidden="1">#REF!</definedName>
    <definedName name="_Fill" hidden="1">#REF!</definedName>
    <definedName name="_xlnm._FilterDatabase" localSheetId="3" hidden="1">'A1'!$H$1:$H$157</definedName>
    <definedName name="_HBG12" localSheetId="3">'[1]Shoring and Strutting'!#REF!</definedName>
    <definedName name="_HBG12">'[1]Shoring and Strutting'!#REF!</definedName>
    <definedName name="_HBG20" localSheetId="3">'[1]Shoring and Strutting'!#REF!</definedName>
    <definedName name="_HBG20">'[1]Shoring and Strutting'!#REF!</definedName>
    <definedName name="_HBG40" localSheetId="3">'[1]Shoring and Strutting'!#REF!</definedName>
    <definedName name="_HBG40">'[1]Shoring and Strutting'!#REF!</definedName>
    <definedName name="_psc450" localSheetId="3">'[1]Shoring and Strutting'!#REF!</definedName>
    <definedName name="_psc450">'[1]Shoring and Strutting'!#REF!</definedName>
    <definedName name="_psc500" localSheetId="3">'[1]Shoring and Strutting'!#REF!</definedName>
    <definedName name="_psc500">'[1]Shoring and Strutting'!#REF!</definedName>
    <definedName name="_psc600" localSheetId="3">'[1]Shoring and Strutting'!#REF!</definedName>
    <definedName name="_psc600">'[1]Shoring and Strutting'!#REF!</definedName>
    <definedName name="_psc700" localSheetId="3">'[1]Shoring and Strutting'!#REF!</definedName>
    <definedName name="_psc700">'[1]Shoring and Strutting'!#REF!</definedName>
    <definedName name="_psc800" localSheetId="3">'[1]Shoring and Strutting'!#REF!</definedName>
    <definedName name="_psc800">'[1]Shoring and Strutting'!#REF!</definedName>
    <definedName name="_rc16c" localSheetId="3">'[1]Shoring and Strutting'!#REF!</definedName>
    <definedName name="_rc16c">'[1]Shoring and Strutting'!#REF!</definedName>
    <definedName name="_rc20c" localSheetId="3">'[1]Shoring and Strutting'!#REF!</definedName>
    <definedName name="_rc20c">'[1]Shoring and Strutting'!#REF!</definedName>
    <definedName name="_rc24c" localSheetId="3">'[1]Shoring and Strutting'!#REF!</definedName>
    <definedName name="_rc24c">'[1]Shoring and Strutting'!#REF!</definedName>
    <definedName name="_rc28c" localSheetId="3">'[1]Shoring and Strutting'!#REF!</definedName>
    <definedName name="_rc28c">'[1]Shoring and Strutting'!#REF!</definedName>
    <definedName name="_rc30c" localSheetId="3">'[1]Shoring and Strutting'!#REF!</definedName>
    <definedName name="_rc30c">'[1]Shoring and Strutting'!#REF!</definedName>
    <definedName name="_rc32c" localSheetId="3">'[1]Shoring and Strutting'!#REF!</definedName>
    <definedName name="_rc32c">'[1]Shoring and Strutting'!#REF!</definedName>
    <definedName name="_rc36c" localSheetId="3">'[1]Shoring and Strutting'!#REF!</definedName>
    <definedName name="_rc36c">'[1]Shoring and Strutting'!#REF!</definedName>
    <definedName name="_rc40c" localSheetId="3">'[1]Shoring and Strutting'!#REF!</definedName>
    <definedName name="_rc40c">'[1]Shoring and Strutting'!#REF!</definedName>
    <definedName name="_rc44c" localSheetId="3">'[1]Shoring and Strutting'!#REF!</definedName>
    <definedName name="_rc44c">'[1]Shoring and Strutting'!#REF!</definedName>
    <definedName name="_SW10" localSheetId="3">'[1]Shoring and Strutting'!#REF!</definedName>
    <definedName name="_SW10">'[1]Shoring and Strutting'!#REF!</definedName>
    <definedName name="_tab1" localSheetId="3">#REF!</definedName>
    <definedName name="_tab1" localSheetId="1">#REF!</definedName>
    <definedName name="_tab1" localSheetId="0">#REF!</definedName>
    <definedName name="_tab1">#REF!</definedName>
    <definedName name="_tab2" localSheetId="3">#REF!</definedName>
    <definedName name="_tab2" localSheetId="1">#REF!</definedName>
    <definedName name="_tab2" localSheetId="0">#REF!</definedName>
    <definedName name="_tab2">#REF!</definedName>
    <definedName name="a" localSheetId="3">#REF!</definedName>
    <definedName name="a">#REF!</definedName>
    <definedName name="A.6" localSheetId="3">#REF!</definedName>
    <definedName name="A.6">#REF!</definedName>
    <definedName name="A.C.Pipe" localSheetId="3">#REF!</definedName>
    <definedName name="A.C.Pipe">#REF!</definedName>
    <definedName name="a1o" localSheetId="3">#REF!</definedName>
    <definedName name="a1o">#REF!</definedName>
    <definedName name="aaa" localSheetId="3">#REF!</definedName>
    <definedName name="aaa">#REF!</definedName>
    <definedName name="ab" localSheetId="3">#REF!</definedName>
    <definedName name="ab">#REF!</definedName>
    <definedName name="ABS_SHORING" localSheetId="3">#REF!</definedName>
    <definedName name="ABS_SHORING">#REF!</definedName>
    <definedName name="AbsEst_10000" localSheetId="3">#REF!</definedName>
    <definedName name="AbsEst_10000">#REF!</definedName>
    <definedName name="Absest_1LL_12" localSheetId="3">#REF!</definedName>
    <definedName name="Absest_1LL_12">#REF!</definedName>
    <definedName name="Absest_1LL_7.5" localSheetId="3">#REF!</definedName>
    <definedName name="Absest_1LL_7.5">#REF!</definedName>
    <definedName name="Absest_30000" localSheetId="3">#REF!</definedName>
    <definedName name="Absest_30000">#REF!</definedName>
    <definedName name="Absest_60000" localSheetId="3">#REF!</definedName>
    <definedName name="Absest_60000">#REF!</definedName>
    <definedName name="Absrtract_MH_II" localSheetId="3">#REF!</definedName>
    <definedName name="Absrtract_MH_II">#REF!</definedName>
    <definedName name="ABSTRACT_ESTIMATE" localSheetId="3">#REF!</definedName>
    <definedName name="ABSTRACT_ESTIMATE">#REF!</definedName>
    <definedName name="ac" localSheetId="3">#REF!</definedName>
    <definedName name="ac">#REF!</definedName>
    <definedName name="ADD.STRUTT" localSheetId="3">#REF!</definedName>
    <definedName name="ADD.STRUTT">#REF!</definedName>
    <definedName name="ai" localSheetId="3">#REF!</definedName>
    <definedName name="ai">#REF!</definedName>
    <definedName name="AIR" localSheetId="3">#REF!</definedName>
    <definedName name="AIR">#REF!</definedName>
    <definedName name="alwarsump" localSheetId="3">#REF!</definedName>
    <definedName name="alwarsump" localSheetId="1">#REF!</definedName>
    <definedName name="alwarsump" localSheetId="0">#REF!</definedName>
    <definedName name="alwarsump">#REF!</definedName>
    <definedName name="annex7ll" localSheetId="3">#REF!</definedName>
    <definedName name="annex7ll">#REF!</definedName>
    <definedName name="annex7llsump" localSheetId="3">#REF!</definedName>
    <definedName name="annex7llsump">#REF!</definedName>
    <definedName name="annexsump7" localSheetId="3">#REF!</definedName>
    <definedName name="annexsump7">#REF!</definedName>
    <definedName name="annexsump7." localSheetId="3">#REF!</definedName>
    <definedName name="annexsump7.">#REF!</definedName>
    <definedName name="annexsump7.1" localSheetId="3">#REF!</definedName>
    <definedName name="annexsump7.1">#REF!</definedName>
    <definedName name="ANNX18" localSheetId="3">#REF!</definedName>
    <definedName name="ANNX18">#REF!</definedName>
    <definedName name="anscount" hidden="1">1</definedName>
    <definedName name="B.C1.3.6_40mm" localSheetId="3">#REF!</definedName>
    <definedName name="B.C1.3.6_40mm">#REF!</definedName>
    <definedName name="B.W.1.3_2.0" localSheetId="3">#REF!</definedName>
    <definedName name="B.W.1.3_2.0">#REF!</definedName>
    <definedName name="B.W.1.3_2.25" localSheetId="3">#REF!</definedName>
    <definedName name="B.W.1.3_2.25">#REF!</definedName>
    <definedName name="B.W.1.3_2.5" localSheetId="3">#REF!</definedName>
    <definedName name="B.W.1.3_2.5">#REF!</definedName>
    <definedName name="B.W.1.3_2.75" localSheetId="3">#REF!</definedName>
    <definedName name="B.W.1.3_2.75">#REF!</definedName>
    <definedName name="B.W.1.3_3" localSheetId="3">#REF!</definedName>
    <definedName name="B.W.1.3_3">#REF!</definedName>
    <definedName name="B.W.1.5_2.0" localSheetId="3">#REF!</definedName>
    <definedName name="B.W.1.5_2.0">#REF!</definedName>
    <definedName name="B.W.1.5_2.25" localSheetId="3">#REF!</definedName>
    <definedName name="B.W.1.5_2.25">#REF!</definedName>
    <definedName name="B.W.1.5_2.5" localSheetId="3">#REF!</definedName>
    <definedName name="B.W.1.5_2.5">#REF!</definedName>
    <definedName name="B.W.1.5_2.75" localSheetId="3">#REF!</definedName>
    <definedName name="B.W.1.5_2.75">#REF!</definedName>
    <definedName name="B.W.1.5_3" localSheetId="3">#REF!</definedName>
    <definedName name="B.W.1.5_3">#REF!</definedName>
    <definedName name="B.W.1.6_2.0" localSheetId="3">#REF!</definedName>
    <definedName name="B.W.1.6_2.0">#REF!</definedName>
    <definedName name="B.W.1.6_2.25" localSheetId="3">#REF!</definedName>
    <definedName name="B.W.1.6_2.25">#REF!</definedName>
    <definedName name="B.W.1.6_2.5" localSheetId="3">#REF!</definedName>
    <definedName name="B.W.1.6_2.5">#REF!</definedName>
    <definedName name="B.W.1.6_2.75" localSheetId="3">#REF!</definedName>
    <definedName name="B.W.1.6_2.75">#REF!</definedName>
    <definedName name="B.W.1.6_3" localSheetId="3">#REF!</definedName>
    <definedName name="B.W.1.6_3">#REF!</definedName>
    <definedName name="Br.Par_2.0" localSheetId="3">#REF!</definedName>
    <definedName name="Br.Par_2.0">#REF!</definedName>
    <definedName name="Br.Par_2.25" localSheetId="3">#REF!</definedName>
    <definedName name="Br.Par_2.25">#REF!</definedName>
    <definedName name="Br.Par_2.50" localSheetId="3">#REF!</definedName>
    <definedName name="Br.Par_2.50">#REF!</definedName>
    <definedName name="Br.Par_2.75" localSheetId="3">#REF!</definedName>
    <definedName name="Br.Par_2.75">#REF!</definedName>
    <definedName name="Br.Par_3.0" localSheetId="3">#REF!</definedName>
    <definedName name="Br.Par_3.0">#REF!</definedName>
    <definedName name="BRICK" localSheetId="3">'[1]Shoring and Strutting'!#REF!</definedName>
    <definedName name="BRICK">'[1]Shoring and Strutting'!#REF!</definedName>
    <definedName name="bw13c" localSheetId="3">'[1]Shoring and Strutting'!#REF!</definedName>
    <definedName name="bw13c">'[1]Shoring and Strutting'!#REF!</definedName>
    <definedName name="BW13F" localSheetId="3">'[1]Shoring and Strutting'!#REF!</definedName>
    <definedName name="BW13F">'[1]Shoring and Strutting'!#REF!</definedName>
    <definedName name="BW13S" localSheetId="3">'[1]Shoring and Strutting'!#REF!</definedName>
    <definedName name="BW13S">'[1]Shoring and Strutting'!#REF!</definedName>
    <definedName name="BW15C" localSheetId="3">'[1]Shoring and Strutting'!#REF!</definedName>
    <definedName name="BW15C">'[1]Shoring and Strutting'!#REF!</definedName>
    <definedName name="BW15F" localSheetId="3">'[1]Shoring and Strutting'!#REF!</definedName>
    <definedName name="BW15F">'[1]Shoring and Strutting'!#REF!</definedName>
    <definedName name="BW15S" localSheetId="3">'[1]Shoring and Strutting'!#REF!</definedName>
    <definedName name="BW15S">'[1]Shoring and Strutting'!#REF!</definedName>
    <definedName name="ca0" localSheetId="3">#REF!</definedName>
    <definedName name="ca0">#REF!</definedName>
    <definedName name="ca10.3" localSheetId="3">#REF!</definedName>
    <definedName name="ca10.3">#REF!</definedName>
    <definedName name="ca11.3" localSheetId="3">#REF!</definedName>
    <definedName name="ca11.3">#REF!</definedName>
    <definedName name="ca12.3" localSheetId="3">#REF!</definedName>
    <definedName name="ca12.3">#REF!</definedName>
    <definedName name="ca13.3" localSheetId="3">#REF!</definedName>
    <definedName name="ca13.3">#REF!</definedName>
    <definedName name="ca14.3" localSheetId="3">#REF!</definedName>
    <definedName name="ca14.3">#REF!</definedName>
    <definedName name="ca15.3" localSheetId="3">#REF!</definedName>
    <definedName name="ca15.3">#REF!</definedName>
    <definedName name="ca16.3" localSheetId="3">#REF!</definedName>
    <definedName name="ca16.3">#REF!</definedName>
    <definedName name="ca17.3" localSheetId="3">#REF!</definedName>
    <definedName name="ca17.3">#REF!</definedName>
    <definedName name="ca18.3" localSheetId="3">#REF!</definedName>
    <definedName name="ca18.3">#REF!</definedName>
    <definedName name="ca19.3" localSheetId="3">#REF!</definedName>
    <definedName name="ca19.3">#REF!</definedName>
    <definedName name="ca20.3" localSheetId="3">#REF!</definedName>
    <definedName name="ca20.3">#REF!</definedName>
    <definedName name="ca3.3" localSheetId="3">#REF!</definedName>
    <definedName name="ca3.3">#REF!</definedName>
    <definedName name="ca4.3" localSheetId="3">#REF!</definedName>
    <definedName name="ca4.3">#REF!</definedName>
    <definedName name="ca5.3" localSheetId="3">#REF!</definedName>
    <definedName name="ca5.3">#REF!</definedName>
    <definedName name="ca6.3" localSheetId="3">#REF!</definedName>
    <definedName name="ca6.3">#REF!</definedName>
    <definedName name="ca7.3" localSheetId="3">#REF!</definedName>
    <definedName name="ca7.3">#REF!</definedName>
    <definedName name="ca8.3" localSheetId="3">#REF!</definedName>
    <definedName name="ca8.3">#REF!</definedName>
    <definedName name="ca9.3" localSheetId="3">#REF!</definedName>
    <definedName name="ca9.3">#REF!</definedName>
    <definedName name="CARPI" localSheetId="3">'[1]Shoring and Strutting'!#REF!</definedName>
    <definedName name="CARPI">'[1]Shoring and Strutting'!#REF!</definedName>
    <definedName name="CARPII" localSheetId="3">'[1]Shoring and Strutting'!#REF!</definedName>
    <definedName name="CARPII">'[1]Shoring and Strutting'!#REF!</definedName>
    <definedName name="CC1153_" localSheetId="3">'[1]Shoring and Strutting'!#REF!</definedName>
    <definedName name="CC1153_">'[1]Shoring and Strutting'!#REF!</definedName>
    <definedName name="CC124_" localSheetId="3">'[1]Shoring and Strutting'!#REF!</definedName>
    <definedName name="CC124_">'[1]Shoring and Strutting'!#REF!</definedName>
    <definedName name="CC136_" localSheetId="3">'[1]Shoring and Strutting'!#REF!</definedName>
    <definedName name="CC136_">'[1]Shoring and Strutting'!#REF!</definedName>
    <definedName name="CC148_" localSheetId="3">'[1]Shoring and Strutting'!#REF!</definedName>
    <definedName name="CC148_">'[1]Shoring and Strutting'!#REF!</definedName>
    <definedName name="CCOND" localSheetId="3">'[1]Shoring and Strutting'!#REF!</definedName>
    <definedName name="CCOND">'[1]Shoring and Strutting'!#REF!</definedName>
    <definedName name="CCONEI" localSheetId="3">'[1]Shoring and Strutting'!#REF!</definedName>
    <definedName name="CCONEI">'[1]Shoring and Strutting'!#REF!</definedName>
    <definedName name="CCONEIG" localSheetId="3">'[1]Shoring and Strutting'!#REF!</definedName>
    <definedName name="CCONEIG">'[1]Shoring and Strutting'!#REF!</definedName>
    <definedName name="CCONEL" localSheetId="3">'[1]Shoring and Strutting'!#REF!</definedName>
    <definedName name="CCONEL">'[1]Shoring and Strutting'!#REF!</definedName>
    <definedName name="CCONF" localSheetId="3">'[1]Shoring and Strutting'!#REF!</definedName>
    <definedName name="CCONF">'[1]Shoring and Strutting'!#REF!</definedName>
    <definedName name="CCONFI" localSheetId="3">'[1]Shoring and Strutting'!#REF!</definedName>
    <definedName name="CCONFI">'[1]Shoring and Strutting'!#REF!</definedName>
    <definedName name="CCONFIF" localSheetId="3">'[1]Shoring and Strutting'!#REF!</definedName>
    <definedName name="CCONFIF">'[1]Shoring and Strutting'!#REF!</definedName>
    <definedName name="CCONFO" localSheetId="3">'[1]Shoring and Strutting'!#REF!</definedName>
    <definedName name="CCONFO">'[1]Shoring and Strutting'!#REF!</definedName>
    <definedName name="CCONFOU" localSheetId="3">'[1]Shoring and Strutting'!#REF!</definedName>
    <definedName name="CCONFOU">'[1]Shoring and Strutting'!#REF!</definedName>
    <definedName name="CCONNI" localSheetId="3">'[1]Shoring and Strutting'!#REF!</definedName>
    <definedName name="CCONNI">'[1]Shoring and Strutting'!#REF!</definedName>
    <definedName name="CCONNIN" localSheetId="3">'[1]Shoring and Strutting'!#REF!</definedName>
    <definedName name="CCONNIN">'[1]Shoring and Strutting'!#REF!</definedName>
    <definedName name="CCONR" localSheetId="3">'[1]Shoring and Strutting'!#REF!</definedName>
    <definedName name="CCONR">'[1]Shoring and Strutting'!#REF!</definedName>
    <definedName name="CCONSE" localSheetId="3">'[1]Shoring and Strutting'!#REF!</definedName>
    <definedName name="CCONSE">'[1]Shoring and Strutting'!#REF!</definedName>
    <definedName name="CCONSEV" localSheetId="3">'[1]Shoring and Strutting'!#REF!</definedName>
    <definedName name="CCONSEV">'[1]Shoring and Strutting'!#REF!</definedName>
    <definedName name="CCONSI" localSheetId="3">'[1]Shoring and Strutting'!#REF!</definedName>
    <definedName name="CCONSI">'[1]Shoring and Strutting'!#REF!</definedName>
    <definedName name="CCONSIX" localSheetId="3">'[1]Shoring and Strutting'!#REF!</definedName>
    <definedName name="CCONSIX">'[1]Shoring and Strutting'!#REF!</definedName>
    <definedName name="CCONTE" localSheetId="3">'[1]Shoring and Strutting'!#REF!</definedName>
    <definedName name="CCONTE">'[1]Shoring and Strutting'!#REF!</definedName>
    <definedName name="CCONTH" localSheetId="3">'[1]Shoring and Strutting'!#REF!</definedName>
    <definedName name="CCONTH">'[1]Shoring and Strutting'!#REF!</definedName>
    <definedName name="CCONTHI" localSheetId="3">'[1]Shoring and Strutting'!#REF!</definedName>
    <definedName name="CCONTHI">'[1]Shoring and Strutting'!#REF!</definedName>
    <definedName name="CCONTWFI" localSheetId="3">'[1]Shoring and Strutting'!#REF!</definedName>
    <definedName name="CCONTWFI">'[1]Shoring and Strutting'!#REF!</definedName>
    <definedName name="CCONTWFO" localSheetId="3">'[1]Shoring and Strutting'!#REF!</definedName>
    <definedName name="CCONTWFO">'[1]Shoring and Strutting'!#REF!</definedName>
    <definedName name="CCONTWL" localSheetId="3">'[1]Shoring and Strutting'!#REF!</definedName>
    <definedName name="CCONTWL">'[1]Shoring and Strutting'!#REF!</definedName>
    <definedName name="CCONTWON" localSheetId="3">'[1]Shoring and Strutting'!#REF!</definedName>
    <definedName name="CCONTWON">'[1]Shoring and Strutting'!#REF!</definedName>
    <definedName name="CCONTWSI" localSheetId="3">'[1]Shoring and Strutting'!#REF!</definedName>
    <definedName name="CCONTWSI">'[1]Shoring and Strutting'!#REF!</definedName>
    <definedName name="CCONTWTH" localSheetId="3">'[1]Shoring and Strutting'!#REF!</definedName>
    <definedName name="CCONTWTH">'[1]Shoring and Strutting'!#REF!</definedName>
    <definedName name="CCONTWTW" localSheetId="3">'[1]Shoring and Strutting'!#REF!</definedName>
    <definedName name="CCONTWTW">'[1]Shoring and Strutting'!#REF!</definedName>
    <definedName name="CCONTWY" localSheetId="3">'[1]Shoring and Strutting'!#REF!</definedName>
    <definedName name="CCONTWY">'[1]Shoring and Strutting'!#REF!</definedName>
    <definedName name="CCTHC" localSheetId="3">'[1]Shoring and Strutting'!#REF!</definedName>
    <definedName name="CCTHC">'[1]Shoring and Strutting'!#REF!</definedName>
    <definedName name="CCTHD" localSheetId="3">'[1]Shoring and Strutting'!#REF!</definedName>
    <definedName name="CCTHD">'[1]Shoring and Strutting'!#REF!</definedName>
    <definedName name="CCTWC" localSheetId="3">'[1]Shoring and Strutting'!#REF!</definedName>
    <definedName name="CCTWC">'[1]Shoring and Strutting'!#REF!</definedName>
    <definedName name="CCTWD" localSheetId="3">'[1]Shoring and Strutting'!#REF!</definedName>
    <definedName name="CCTWD">'[1]Shoring and Strutting'!#REF!</definedName>
    <definedName name="CEMENT" localSheetId="3">'[1]Shoring and Strutting'!#REF!</definedName>
    <definedName name="CEMENT">'[1]Shoring and Strutting'!#REF!</definedName>
    <definedName name="Cement_Paint" localSheetId="3">#REF!</definedName>
    <definedName name="Cement_Paint">#REF!</definedName>
    <definedName name="cementpaint" localSheetId="3">#REF!</definedName>
    <definedName name="cementpaint">#REF!</definedName>
    <definedName name="CENTERING" localSheetId="3">#REF!</definedName>
    <definedName name="CENTERING">#REF!</definedName>
    <definedName name="ci10c" localSheetId="3">'[1]Shoring and Strutting'!#REF!</definedName>
    <definedName name="ci10c">'[1]Shoring and Strutting'!#REF!</definedName>
    <definedName name="ci12c" localSheetId="3">'[1]Shoring and Strutting'!#REF!</definedName>
    <definedName name="ci12c">'[1]Shoring and Strutting'!#REF!</definedName>
    <definedName name="ci14c" localSheetId="3">'[1]Shoring and Strutting'!#REF!</definedName>
    <definedName name="ci14c">'[1]Shoring and Strutting'!#REF!</definedName>
    <definedName name="ci16c" localSheetId="3">'[1]Shoring and Strutting'!#REF!</definedName>
    <definedName name="ci16c">'[1]Shoring and Strutting'!#REF!</definedName>
    <definedName name="ci4c" localSheetId="3">'[1]Shoring and Strutting'!#REF!</definedName>
    <definedName name="ci4c">'[1]Shoring and Strutting'!#REF!</definedName>
    <definedName name="ci6c" localSheetId="3">'[1]Shoring and Strutting'!#REF!</definedName>
    <definedName name="ci6c">'[1]Shoring and Strutting'!#REF!</definedName>
    <definedName name="ci8c" localSheetId="3">'[1]Shoring and Strutting'!#REF!</definedName>
    <definedName name="ci8c">'[1]Shoring and Strutting'!#REF!</definedName>
    <definedName name="CIFOUHA" localSheetId="3">'[1]Shoring and Strutting'!#REF!</definedName>
    <definedName name="CIFOUHA">'[1]Shoring and Strutting'!#REF!</definedName>
    <definedName name="CIFOUTW" localSheetId="3">'[1]Shoring and Strutting'!#REF!</definedName>
    <definedName name="CIFOUTW">'[1]Shoring and Strutting'!#REF!</definedName>
    <definedName name="CITWC" localSheetId="3">'[1]Shoring and Strutting'!#REF!</definedName>
    <definedName name="CITWC">'[1]Shoring and Strutting'!#REF!</definedName>
    <definedName name="CITWD" localSheetId="3">'[1]Shoring and Strutting'!#REF!</definedName>
    <definedName name="CITWD">'[1]Shoring and Strutting'!#REF!</definedName>
    <definedName name="CITWYTH" localSheetId="3">'[1]Shoring and Strutting'!#REF!</definedName>
    <definedName name="CITWYTH">'[1]Shoring and Strutting'!#REF!</definedName>
    <definedName name="CITWYTW" localSheetId="3">'[1]Shoring and Strutting'!#REF!</definedName>
    <definedName name="CITWYTW">'[1]Shoring and Strutting'!#REF!</definedName>
    <definedName name="CITYC" localSheetId="3">'[1]Shoring and Strutting'!#REF!</definedName>
    <definedName name="CITYC">'[1]Shoring and Strutting'!#REF!</definedName>
    <definedName name="CITYD" localSheetId="3">'[1]Shoring and Strutting'!#REF!</definedName>
    <definedName name="CITYD">'[1]Shoring and Strutting'!#REF!</definedName>
    <definedName name="CM12_" localSheetId="3">'[1]Shoring and Strutting'!#REF!</definedName>
    <definedName name="CM12_">'[1]Shoring and Strutting'!#REF!</definedName>
    <definedName name="CM13_" localSheetId="3">'[1]Shoring and Strutting'!#REF!</definedName>
    <definedName name="CM13_">'[1]Shoring and Strutting'!#REF!</definedName>
    <definedName name="CM14_" localSheetId="3">'[1]Shoring and Strutting'!#REF!</definedName>
    <definedName name="CM14_">'[1]Shoring and Strutting'!#REF!</definedName>
    <definedName name="CM15_" localSheetId="3">'[1]Shoring and Strutting'!#REF!</definedName>
    <definedName name="CM15_">'[1]Shoring and Strutting'!#REF!</definedName>
    <definedName name="cmain" localSheetId="3">#REF!</definedName>
    <definedName name="cmain">#REF!</definedName>
    <definedName name="CMFIC" localSheetId="3">'[1]Shoring and Strutting'!#REF!</definedName>
    <definedName name="CMFIC">'[1]Shoring and Strutting'!#REF!</definedName>
    <definedName name="CMFID" localSheetId="3">'[1]Shoring and Strutting'!#REF!</definedName>
    <definedName name="CMFID">'[1]Shoring and Strutting'!#REF!</definedName>
    <definedName name="CMFOC" localSheetId="3">'[1]Shoring and Strutting'!#REF!</definedName>
    <definedName name="CMFOC">'[1]Shoring and Strutting'!#REF!</definedName>
    <definedName name="CMFOD" localSheetId="3">'[1]Shoring and Strutting'!#REF!</definedName>
    <definedName name="CMFOD">'[1]Shoring and Strutting'!#REF!</definedName>
    <definedName name="CMTH" localSheetId="3">'[1]Shoring and Strutting'!#REF!</definedName>
    <definedName name="CMTH">'[1]Shoring and Strutting'!#REF!</definedName>
    <definedName name="CMTHC" localSheetId="3">'[1]Shoring and Strutting'!#REF!</definedName>
    <definedName name="CMTHC">'[1]Shoring and Strutting'!#REF!</definedName>
    <definedName name="CMTHD" localSheetId="3">'[1]Shoring and Strutting'!#REF!</definedName>
    <definedName name="CMTHD">'[1]Shoring and Strutting'!#REF!</definedName>
    <definedName name="cu0" localSheetId="3">#REF!</definedName>
    <definedName name="cu0">#REF!</definedName>
    <definedName name="cu10.3" localSheetId="3">#REF!</definedName>
    <definedName name="cu10.3">#REF!</definedName>
    <definedName name="cu11.3" localSheetId="3">#REF!</definedName>
    <definedName name="cu11.3">#REF!</definedName>
    <definedName name="cu12.3" localSheetId="3">#REF!</definedName>
    <definedName name="cu12.3">#REF!</definedName>
    <definedName name="cu13.3" localSheetId="3">#REF!</definedName>
    <definedName name="cu13.3">#REF!</definedName>
    <definedName name="cu14.3" localSheetId="3">#REF!</definedName>
    <definedName name="cu14.3">#REF!</definedName>
    <definedName name="cu15.3" localSheetId="3">#REF!</definedName>
    <definedName name="cu15.3">#REF!</definedName>
    <definedName name="cu16.3" localSheetId="3">#REF!</definedName>
    <definedName name="cu16.3">#REF!</definedName>
    <definedName name="cu17.3" localSheetId="3">#REF!</definedName>
    <definedName name="cu17.3">#REF!</definedName>
    <definedName name="cu18.3" localSheetId="3">#REF!</definedName>
    <definedName name="cu18.3">#REF!</definedName>
    <definedName name="cu19.3" localSheetId="3">#REF!</definedName>
    <definedName name="cu19.3">#REF!</definedName>
    <definedName name="cu20.3" localSheetId="3">#REF!</definedName>
    <definedName name="cu20.3">#REF!</definedName>
    <definedName name="cu3.3" localSheetId="3">#REF!</definedName>
    <definedName name="cu3.3">#REF!</definedName>
    <definedName name="cu4.3" localSheetId="3">#REF!</definedName>
    <definedName name="cu4.3">#REF!</definedName>
    <definedName name="cu5.3" localSheetId="3">#REF!</definedName>
    <definedName name="cu5.3">#REF!</definedName>
    <definedName name="cu6.3" localSheetId="3">#REF!</definedName>
    <definedName name="cu6.3">#REF!</definedName>
    <definedName name="cu7.3" localSheetId="3">#REF!</definedName>
    <definedName name="cu7.3">#REF!</definedName>
    <definedName name="cu8.3" localSheetId="3">#REF!</definedName>
    <definedName name="cu8.3">#REF!</definedName>
    <definedName name="cu9.3" localSheetId="3">#REF!</definedName>
    <definedName name="cu9.3">#REF!</definedName>
    <definedName name="CUDDAPAH_40" localSheetId="3">#REF!</definedName>
    <definedName name="CUDDAPAH_40">#REF!</definedName>
    <definedName name="cutstone" localSheetId="3">#REF!</definedName>
    <definedName name="cutstone">#REF!</definedName>
    <definedName name="DADOO_CL.GLZ" localSheetId="3">#REF!</definedName>
    <definedName name="DADOO_CL.GLZ">#REF!</definedName>
    <definedName name="DADOO_MOSIC" localSheetId="3">#REF!</definedName>
    <definedName name="DADOO_MOSIC">#REF!</definedName>
    <definedName name="DADOO_WT.GLZ" localSheetId="3">#REF!</definedName>
    <definedName name="DADOO_WT.GLZ">#REF!</definedName>
    <definedName name="data" localSheetId="3">#REF!</definedName>
    <definedName name="data">#REF!</definedName>
    <definedName name="data2" localSheetId="3">#REF!</definedName>
    <definedName name="data2">#REF!</definedName>
    <definedName name="_xlnm.Database" localSheetId="3">#REF!</definedName>
    <definedName name="_xlnm.Database">#REF!</definedName>
    <definedName name="Detest_10000" localSheetId="3">#REF!</definedName>
    <definedName name="Detest_10000">#REF!</definedName>
    <definedName name="Detest_1LL_12" localSheetId="3">#REF!</definedName>
    <definedName name="Detest_1LL_12">#REF!</definedName>
    <definedName name="Detest_1LL_7.5" localSheetId="3">#REF!</definedName>
    <definedName name="Detest_1LL_7.5">#REF!</definedName>
    <definedName name="Detest_30000" localSheetId="3">#REF!</definedName>
    <definedName name="Detest_30000">#REF!</definedName>
    <definedName name="Detest_60000" localSheetId="3">#REF!</definedName>
    <definedName name="Detest_60000">#REF!</definedName>
    <definedName name="dist" localSheetId="3">'[1]Shoring and Strutting'!#REF!</definedName>
    <definedName name="dist">'[1]Shoring and Strutting'!#REF!</definedName>
    <definedName name="Distember" localSheetId="3">#REF!</definedName>
    <definedName name="Distember">#REF!</definedName>
    <definedName name="EARTH_FILL" localSheetId="3">#REF!</definedName>
    <definedName name="EARTH_FILL">#REF!</definedName>
    <definedName name="EL1_" localSheetId="3">'[1]Shoring and Strutting'!#REF!</definedName>
    <definedName name="EL1_">'[1]Shoring and Strutting'!#REF!</definedName>
    <definedName name="ELHR" localSheetId="3">'[1]Shoring and Strutting'!#REF!</definedName>
    <definedName name="ELHR">'[1]Shoring and Strutting'!#REF!</definedName>
    <definedName name="EWEAS" localSheetId="3">'[1]Shoring and Strutting'!#REF!</definedName>
    <definedName name="EWEAS">'[1]Shoring and Strutting'!#REF!</definedName>
    <definedName name="EWEAS2" localSheetId="3">'[1]Shoring and Strutting'!#REF!</definedName>
    <definedName name="EWEAS2">'[1]Shoring and Strutting'!#REF!</definedName>
    <definedName name="EWEAS3" localSheetId="3">'[1]Shoring and Strutting'!#REF!</definedName>
    <definedName name="EWEAS3">'[1]Shoring and Strutting'!#REF!</definedName>
    <definedName name="EWEAS4" localSheetId="3">'[1]Shoring and Strutting'!#REF!</definedName>
    <definedName name="EWEAS4">'[1]Shoring and Strutting'!#REF!</definedName>
    <definedName name="EWEAS5" localSheetId="3">'[1]Shoring and Strutting'!#REF!</definedName>
    <definedName name="EWEAS5">'[1]Shoring and Strutting'!#REF!</definedName>
    <definedName name="EWEAS6" localSheetId="3">'[1]Shoring and Strutting'!#REF!</definedName>
    <definedName name="EWEAS6">'[1]Shoring and Strutting'!#REF!</definedName>
    <definedName name="EWEAS7" localSheetId="3">'[1]Shoring and Strutting'!#REF!</definedName>
    <definedName name="EWEAS7">'[1]Shoring and Strutting'!#REF!</definedName>
    <definedName name="EWEASTHC" localSheetId="3">'[1]Shoring and Strutting'!#REF!</definedName>
    <definedName name="EWEASTHC">'[1]Shoring and Strutting'!#REF!</definedName>
    <definedName name="EWEASTHD" localSheetId="3">'[1]Shoring and Strutting'!#REF!</definedName>
    <definedName name="EWEASTHD">'[1]Shoring and Strutting'!#REF!</definedName>
    <definedName name="EWEASTWC" localSheetId="3">'[1]Shoring and Strutting'!#REF!</definedName>
    <definedName name="EWEASTWC">'[1]Shoring and Strutting'!#REF!</definedName>
    <definedName name="EWEASTWD" localSheetId="3">'[1]Shoring and Strutting'!#REF!</definedName>
    <definedName name="EWEASTWD">'[1]Shoring and Strutting'!#REF!</definedName>
    <definedName name="EWEHR" localSheetId="3">'[1]Shoring and Strutting'!#REF!</definedName>
    <definedName name="EWEHR">'[1]Shoring and Strutting'!#REF!</definedName>
    <definedName name="EWEMR" localSheetId="3">'[1]Shoring and Strutting'!#REF!</definedName>
    <definedName name="EWEMR">'[1]Shoring and Strutting'!#REF!</definedName>
    <definedName name="EWESDR" localSheetId="3">'[1]Shoring and Strutting'!#REF!</definedName>
    <definedName name="EWESDR">'[1]Shoring and Strutting'!#REF!</definedName>
    <definedName name="EWESDR2" localSheetId="3">'[1]Shoring and Strutting'!#REF!</definedName>
    <definedName name="EWESDR2">'[1]Shoring and Strutting'!#REF!</definedName>
    <definedName name="EWSDRTHC" localSheetId="3">'[1]Shoring and Strutting'!#REF!</definedName>
    <definedName name="EWSDRTHC">'[1]Shoring and Strutting'!#REF!</definedName>
    <definedName name="EWSDRTHD" localSheetId="3">'[1]Shoring and Strutting'!#REF!</definedName>
    <definedName name="EWSDRTHD">'[1]Shoring and Strutting'!#REF!</definedName>
    <definedName name="existinginterconnection" localSheetId="3">#REF!</definedName>
    <definedName name="existinginterconnection">#REF!</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ILLRSC" localSheetId="3">'[1]Shoring and Strutting'!#REF!</definedName>
    <definedName name="FILLRSC">'[1]Shoring and Strutting'!#REF!</definedName>
    <definedName name="FILLRSD" localSheetId="3">'[1]Shoring and Strutting'!#REF!</definedName>
    <definedName name="FILLRSD">'[1]Shoring and Strutting'!#REF!</definedName>
    <definedName name="FITI" localSheetId="3">'[1]Shoring and Strutting'!#REF!</definedName>
    <definedName name="FITI">'[1]Shoring and Strutting'!#REF!</definedName>
    <definedName name="FITII" localSheetId="3">'[1]Shoring and Strutting'!#REF!</definedName>
    <definedName name="FITII">'[1]Shoring and Strutting'!#REF!</definedName>
    <definedName name="FITTER" localSheetId="3">'[1]Shoring and Strutting'!#REF!</definedName>
    <definedName name="FITTER">'[1]Shoring and Strutting'!#REF!</definedName>
    <definedName name="form" localSheetId="3">#REF!</definedName>
    <definedName name="form">#REF!</definedName>
    <definedName name="formu" localSheetId="3">#REF!</definedName>
    <definedName name="formu" localSheetId="1">#REF!</definedName>
    <definedName name="formu" localSheetId="0">#REF!</definedName>
    <definedName name="formu">#REF!</definedName>
    <definedName name="formula" localSheetId="3">#REF!</definedName>
    <definedName name="formula">#REF!</definedName>
    <definedName name="gi" localSheetId="3">#REF!</definedName>
    <definedName name="gi" localSheetId="1">#REF!</definedName>
    <definedName name="gi">#REF!</definedName>
    <definedName name="GRANO" localSheetId="3">#REF!</definedName>
    <definedName name="GRANO">#REF!</definedName>
    <definedName name="GRAV" localSheetId="3">'[1]Shoring and Strutting'!#REF!</definedName>
    <definedName name="GRAV">'[1]Shoring and Strutting'!#REF!</definedName>
    <definedName name="HBGFO" localSheetId="3">'[1]Shoring and Strutting'!#REF!</definedName>
    <definedName name="HBGFO">'[1]Shoring and Strutting'!#REF!</definedName>
    <definedName name="HBGTW" localSheetId="3">'[1]Shoring and Strutting'!#REF!</definedName>
    <definedName name="HBGTW">'[1]Shoring and Strutting'!#REF!</definedName>
    <definedName name="HBGTY" localSheetId="3">'[1]Shoring and Strutting'!#REF!</definedName>
    <definedName name="HBGTY">'[1]Shoring and Strutting'!#REF!</definedName>
    <definedName name="HDPE_PEDESTAL">[2]MiniAbs!$L$60:$R$72</definedName>
    <definedName name="INPUT_VALVE" localSheetId="3">#REF!</definedName>
    <definedName name="INPUT_VALVE">#REF!</definedName>
    <definedName name="Iron_Paint" localSheetId="3">#REF!</definedName>
    <definedName name="Iron_Paint">#REF!</definedName>
    <definedName name="JK" localSheetId="3">#REF!</definedName>
    <definedName name="JK">#REF!</definedName>
    <definedName name="JOI_RATE" localSheetId="3">#REF!</definedName>
    <definedName name="JOI_RATE">#REF!</definedName>
    <definedName name="KIOSK_PEDASTAL">[2]MiniAbs!$L$48:$R$58</definedName>
    <definedName name="KOTA_STONE" localSheetId="3">#REF!</definedName>
    <definedName name="KOTA_STONE">#REF!</definedName>
    <definedName name="LAB_RATE" localSheetId="3">#REF!</definedName>
    <definedName name="LAB_RATE">#REF!</definedName>
    <definedName name="Lac_Polish" localSheetId="3">#REF!</definedName>
    <definedName name="Lac_Polish">#REF!</definedName>
    <definedName name="Lead_statement" localSheetId="3">'[3]Lead (Final)'!#REF!</definedName>
    <definedName name="Lead_statement">'[3]Lead (Final)'!#REF!</definedName>
    <definedName name="limcount" hidden="1">1</definedName>
    <definedName name="M" localSheetId="3">'[4]RCC-Rates'!#REF!</definedName>
    <definedName name="M">'[4]RCC-Rates'!#REF!</definedName>
    <definedName name="M.S.Grill" localSheetId="3">#REF!</definedName>
    <definedName name="M.S.Grill">#REF!</definedName>
    <definedName name="m1.5bgl" localSheetId="3">#REF!</definedName>
    <definedName name="m1.5bgl">#REF!</definedName>
    <definedName name="m10.98agl" localSheetId="3">#REF!</definedName>
    <definedName name="m10.98agl">#REF!</definedName>
    <definedName name="m10.98bgl" localSheetId="3">#REF!</definedName>
    <definedName name="m10.98bgl">#REF!</definedName>
    <definedName name="m14.64agl" localSheetId="3">#REF!</definedName>
    <definedName name="m14.64agl">#REF!</definedName>
    <definedName name="m14.64bgl" localSheetId="3">#REF!</definedName>
    <definedName name="m14.64bgl">#REF!</definedName>
    <definedName name="m18.3agl" localSheetId="3">#REF!</definedName>
    <definedName name="m18.3agl">#REF!</definedName>
    <definedName name="m18.3bgl" localSheetId="3">#REF!</definedName>
    <definedName name="m18.3bgl">#REF!</definedName>
    <definedName name="m21.96agl" localSheetId="3">#REF!</definedName>
    <definedName name="m21.96agl">#REF!</definedName>
    <definedName name="m21.96bgl" localSheetId="3">#REF!</definedName>
    <definedName name="m21.96bgl">#REF!</definedName>
    <definedName name="m4.5agl" localSheetId="3">#REF!</definedName>
    <definedName name="m4.5agl">#REF!</definedName>
    <definedName name="m4.5bgl" localSheetId="3">#REF!</definedName>
    <definedName name="m4.5bgl">#REF!</definedName>
    <definedName name="m7.32agl" localSheetId="3">#REF!</definedName>
    <definedName name="m7.32agl">#REF!</definedName>
    <definedName name="m7.32bgl" localSheetId="3">#REF!</definedName>
    <definedName name="m7.32bgl">#REF!</definedName>
    <definedName name="MASI" localSheetId="3">'[1]Shoring and Strutting'!#REF!</definedName>
    <definedName name="MASI">'[1]Shoring and Strutting'!#REF!</definedName>
    <definedName name="MASII" localSheetId="3">'[1]Shoring and Strutting'!#REF!</definedName>
    <definedName name="MASII">'[1]Shoring and Strutting'!#REF!</definedName>
    <definedName name="MAZI" localSheetId="3">'[1]Shoring and Strutting'!#REF!</definedName>
    <definedName name="MAZI">'[1]Shoring and Strutting'!#REF!</definedName>
    <definedName name="MAZII" localSheetId="3">'[1]Shoring and Strutting'!#REF!</definedName>
    <definedName name="MAZII">'[1]Shoring and Strutting'!#REF!</definedName>
    <definedName name="mech" localSheetId="3">#REF!</definedName>
    <definedName name="mech">#REF!</definedName>
    <definedName name="MINI_ABSTRACT">[2]MiniAbs!$A$1:$I$17</definedName>
    <definedName name="MINI_PUMPSET">[2]MiniAbs!$L$1:$R$46</definedName>
    <definedName name="MINI_SOAK_PIT">[2]MiniAbs!$L$129:$R$138</definedName>
    <definedName name="MOSIC_INSITU" localSheetId="3">#REF!</definedName>
    <definedName name="MOSIC_INSITU">#REF!</definedName>
    <definedName name="MOSIC_TILES" localSheetId="3">#REF!</definedName>
    <definedName name="MOSIC_TILES">#REF!</definedName>
    <definedName name="mplank" localSheetId="3">'[1]Shoring and Strutting'!#REF!</definedName>
    <definedName name="mplank">'[1]Shoring and Strutting'!#REF!</definedName>
    <definedName name="P.C.C.1.2.4.10MM" localSheetId="3">#REF!</definedName>
    <definedName name="P.C.C.1.2.4.10MM">#REF!</definedName>
    <definedName name="P.C.C.1.2.4.H.B" localSheetId="3">#REF!</definedName>
    <definedName name="P.C.C.1.2.4.H.B">#REF!</definedName>
    <definedName name="P.C.C.1.2.4.M.B">[5]DATA!$A$235+[5]DATA!$G$244</definedName>
    <definedName name="P.C.C.1.3.6.40MM" localSheetId="3">#REF!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0" localSheetId="3">#REF!</definedName>
    <definedName name="p0">#REF!</definedName>
    <definedName name="p10.3" localSheetId="3">#REF!</definedName>
    <definedName name="p10.3">#REF!</definedName>
    <definedName name="p11.3" localSheetId="3">#REF!</definedName>
    <definedName name="p11.3">#REF!</definedName>
    <definedName name="p12.3" localSheetId="3">#REF!</definedName>
    <definedName name="p12.3">#REF!</definedName>
    <definedName name="p13.3" localSheetId="3">#REF!</definedName>
    <definedName name="p13.3">#REF!</definedName>
    <definedName name="p14.3" localSheetId="3">#REF!</definedName>
    <definedName name="p14.3">#REF!</definedName>
    <definedName name="p15.3" localSheetId="3">#REF!</definedName>
    <definedName name="p15.3">#REF!</definedName>
    <definedName name="p16.3" localSheetId="3">#REF!</definedName>
    <definedName name="p16.3">#REF!</definedName>
    <definedName name="p17.3" localSheetId="3">#REF!</definedName>
    <definedName name="p17.3">#REF!</definedName>
    <definedName name="p18.3" localSheetId="3">#REF!</definedName>
    <definedName name="p18.3">#REF!</definedName>
    <definedName name="p19.3" localSheetId="3">#REF!</definedName>
    <definedName name="p19.3">#REF!</definedName>
    <definedName name="p20.3" localSheetId="3">#REF!</definedName>
    <definedName name="p20.3">#REF!</definedName>
    <definedName name="p3.3" localSheetId="3">#REF!</definedName>
    <definedName name="p3.3">#REF!</definedName>
    <definedName name="p4.3" localSheetId="3">#REF!</definedName>
    <definedName name="p4.3">#REF!</definedName>
    <definedName name="p5.3" localSheetId="3">#REF!</definedName>
    <definedName name="p5.3">#REF!</definedName>
    <definedName name="p6.3" localSheetId="3">#REF!</definedName>
    <definedName name="p6.3">#REF!</definedName>
    <definedName name="p7.3" localSheetId="3">#REF!</definedName>
    <definedName name="p7.3">#REF!</definedName>
    <definedName name="p8.3" localSheetId="3">#REF!</definedName>
    <definedName name="p8.3">#REF!</definedName>
    <definedName name="p9.3" localSheetId="3">#REF!</definedName>
    <definedName name="p9.3">#REF!</definedName>
    <definedName name="PAINT" localSheetId="3">'[1]Shoring and Strutting'!#REF!</definedName>
    <definedName name="PAINT">'[1]Shoring and Strutting'!#REF!</definedName>
    <definedName name="PAINTI" localSheetId="3">'[1]Shoring and Strutting'!#REF!</definedName>
    <definedName name="PAINTI">'[1]Shoring and Strutting'!#REF!</definedName>
    <definedName name="PAINTII" localSheetId="3">'[1]Shoring and Strutting'!#REF!</definedName>
    <definedName name="PAINTII">'[1]Shoring and Strutting'!#REF!</definedName>
    <definedName name="pcc1481.5bgl">[6]rate!$N$14</definedName>
    <definedName name="pcc1484.5bgl" localSheetId="3">#REF!</definedName>
    <definedName name="pcc1484.5bgl">#REF!</definedName>
    <definedName name="PIPE_CONNECTION_MATERIALS" localSheetId="3">#REF!</definedName>
    <definedName name="PIPE_CONNECTION_MATERIALS">#REF!</definedName>
    <definedName name="Pipeline_diagram" localSheetId="3">#REF!</definedName>
    <definedName name="Pipeline_diagram">#REF!</definedName>
    <definedName name="PLAFITWC" localSheetId="3">'[1]Shoring and Strutting'!#REF!</definedName>
    <definedName name="PLAFITWC">'[1]Shoring and Strutting'!#REF!</definedName>
    <definedName name="PLAFITWD" localSheetId="3">'[1]Shoring and Strutting'!#REF!</definedName>
    <definedName name="PLAFITWD">'[1]Shoring and Strutting'!#REF!</definedName>
    <definedName name="Plast_1.3_W.P.C" localSheetId="3">#REF!</definedName>
    <definedName name="Plast_1.3_W.P.C">#REF!</definedName>
    <definedName name="Plast_1.5_12mm" localSheetId="3">#REF!</definedName>
    <definedName name="Plast_1.5_12mm">#REF!</definedName>
    <definedName name="Plast_1.5_20mm" localSheetId="3">#REF!</definedName>
    <definedName name="Plast_1.5_20mm">#REF!</definedName>
    <definedName name="Plast_Dummy" localSheetId="3">#REF!</definedName>
    <definedName name="Plast_Dummy">#REF!</definedName>
    <definedName name="Plast_Roof" localSheetId="3">#REF!</definedName>
    <definedName name="Plast_Roof">#REF!</definedName>
    <definedName name="Plastic_Emulsion" localSheetId="3">#REF!</definedName>
    <definedName name="Plastic_Emulsion">#REF!</definedName>
    <definedName name="PLATHD" localSheetId="3">'[1]Shoring and Strutting'!#REF!</definedName>
    <definedName name="PLATHD">'[1]Shoring and Strutting'!#REF!</definedName>
    <definedName name="PLATHTWC" localSheetId="3">'[1]Shoring and Strutting'!#REF!</definedName>
    <definedName name="PLATHTWC">'[1]Shoring and Strutting'!#REF!</definedName>
    <definedName name="PLATHTY" localSheetId="3">'[1]Shoring and Strutting'!#REF!</definedName>
    <definedName name="PLATHTY">'[1]Shoring and Strutting'!#REF!</definedName>
    <definedName name="PLATHTYC" localSheetId="3">'[1]Shoring and Strutting'!#REF!</definedName>
    <definedName name="PLATHTYC">'[1]Shoring and Strutting'!#REF!</definedName>
    <definedName name="PLATHTYD" localSheetId="3">'[1]Shoring and Strutting'!#REF!</definedName>
    <definedName name="PLATHTYD">'[1]Shoring and Strutting'!#REF!</definedName>
    <definedName name="PLUMBI" localSheetId="3">'[1]Shoring and Strutting'!#REF!</definedName>
    <definedName name="PLUMBI">'[1]Shoring and Strutting'!#REF!</definedName>
    <definedName name="PLUMBII" localSheetId="3">'[1]Shoring and Strutting'!#REF!</definedName>
    <definedName name="PLUMBII">'[1]Shoring and Strutting'!#REF!</definedName>
    <definedName name="POLES" localSheetId="3">'[1]Shoring and Strutting'!#REF!</definedName>
    <definedName name="POLES">'[1]Shoring and Strutting'!#REF!</definedName>
    <definedName name="PressedTile" localSheetId="3">#REF!</definedName>
    <definedName name="PressedTile">#REF!</definedName>
    <definedName name="_xlnm.Print_Area" localSheetId="3">'A1'!$A$1:$I$202</definedName>
    <definedName name="_xlnm.Print_Area" localSheetId="1">'BillofQty '!$A$1:$N$22</definedName>
    <definedName name="_xlnm.Print_Area">#REF!</definedName>
    <definedName name="PRINT_AREA_MI" localSheetId="3">#REF!</definedName>
    <definedName name="PRINT_AREA_MI">#REF!</definedName>
    <definedName name="_xlnm.Print_Titles" localSheetId="3">'A1'!$3:$4</definedName>
    <definedName name="proom" localSheetId="3">#REF!</definedName>
    <definedName name="proom">#REF!</definedName>
    <definedName name="proom5x4" localSheetId="3">#REF!</definedName>
    <definedName name="proom5x4">#REF!</definedName>
    <definedName name="PROPS" localSheetId="3">'[1]Shoring and Strutting'!#REF!</definedName>
    <definedName name="PROPS">'[1]Shoring and Strutting'!#REF!</definedName>
    <definedName name="PVCFOC" localSheetId="3">'[1]Shoring and Strutting'!#REF!</definedName>
    <definedName name="PVCFOC">'[1]Shoring and Strutting'!#REF!</definedName>
    <definedName name="PVCFOD" localSheetId="3">'[1]Shoring and Strutting'!#REF!</definedName>
    <definedName name="PVCFOD">'[1]Shoring and Strutting'!#REF!</definedName>
    <definedName name="PVCSIC" localSheetId="3">'[1]Shoring and Strutting'!#REF!</definedName>
    <definedName name="PVCSIC">'[1]Shoring and Strutting'!#REF!</definedName>
    <definedName name="PVCSID" localSheetId="3">'[1]Shoring and Strutting'!#REF!</definedName>
    <definedName name="PVCSID">'[1]Shoring and Strutting'!#REF!</definedName>
    <definedName name="PVCTHC" localSheetId="3">'[1]Shoring and Strutting'!#REF!</definedName>
    <definedName name="PVCTHC">'[1]Shoring and Strutting'!#REF!</definedName>
    <definedName name="PVCTHD" localSheetId="3">'[1]Shoring and Strutting'!#REF!</definedName>
    <definedName name="PVCTHD">'[1]Shoring and Strutting'!#REF!</definedName>
    <definedName name="qw" localSheetId="3">#REF!</definedName>
    <definedName name="qw" localSheetId="1">#REF!</definedName>
    <definedName name="qw" localSheetId="0">#REF!</definedName>
    <definedName name="qw">#REF!</definedName>
    <definedName name="R.R_1.3" localSheetId="3">#REF!</definedName>
    <definedName name="R.R_1.3">#REF!</definedName>
    <definedName name="R.R_1.5" localSheetId="3">#REF!</definedName>
    <definedName name="R.R_1.5">#REF!</definedName>
    <definedName name="R.R_1.6" localSheetId="3">#REF!</definedName>
    <definedName name="R.R_1.6">#REF!</definedName>
    <definedName name="r0" localSheetId="3">#REF!</definedName>
    <definedName name="r0">#REF!</definedName>
    <definedName name="r10.3" localSheetId="3">#REF!</definedName>
    <definedName name="r10.3">#REF!</definedName>
    <definedName name="r11.3" localSheetId="3">#REF!</definedName>
    <definedName name="r11.3">#REF!</definedName>
    <definedName name="r12.3" localSheetId="3">#REF!</definedName>
    <definedName name="r12.3">#REF!</definedName>
    <definedName name="r13.3" localSheetId="3">#REF!</definedName>
    <definedName name="r13.3">#REF!</definedName>
    <definedName name="r14.3" localSheetId="3">#REF!</definedName>
    <definedName name="r14.3">#REF!</definedName>
    <definedName name="r15.3" localSheetId="3">#REF!</definedName>
    <definedName name="r15.3">#REF!</definedName>
    <definedName name="r16.3" localSheetId="3">#REF!</definedName>
    <definedName name="r16.3">#REF!</definedName>
    <definedName name="r17.3" localSheetId="3">#REF!</definedName>
    <definedName name="r17.3">#REF!</definedName>
    <definedName name="r18.3" localSheetId="3">#REF!</definedName>
    <definedName name="r18.3">#REF!</definedName>
    <definedName name="r19.3" localSheetId="3">#REF!</definedName>
    <definedName name="r19.3">#REF!</definedName>
    <definedName name="r20.3" localSheetId="3">#REF!</definedName>
    <definedName name="r20.3">#REF!</definedName>
    <definedName name="r3.3" localSheetId="3">#REF!</definedName>
    <definedName name="r3.3">#REF!</definedName>
    <definedName name="r4.3" localSheetId="3">#REF!</definedName>
    <definedName name="r4.3">#REF!</definedName>
    <definedName name="r5.3" localSheetId="3">#REF!</definedName>
    <definedName name="r5.3">#REF!</definedName>
    <definedName name="r6.3" localSheetId="3">#REF!</definedName>
    <definedName name="r6.3">#REF!</definedName>
    <definedName name="r7.3" localSheetId="3">#REF!</definedName>
    <definedName name="r7.3">#REF!</definedName>
    <definedName name="r8.3" localSheetId="3">#REF!</definedName>
    <definedName name="r8.3">#REF!</definedName>
    <definedName name="r9.3" localSheetId="3">#REF!</definedName>
    <definedName name="r9.3">#REF!</definedName>
    <definedName name="RCC.1.1.2_MB" localSheetId="3">#REF!</definedName>
    <definedName name="RCC.1.1.2_MB">#REF!</definedName>
    <definedName name="RCC.1.1.5.3_MB" localSheetId="3">#REF!</definedName>
    <definedName name="RCC.1.1.5.3_MB">#REF!</definedName>
    <definedName name="RCC.1.2.4_MB" localSheetId="3">#REF!</definedName>
    <definedName name="RCC.1.2.4_MB">#REF!</definedName>
    <definedName name="REDOXIDE" localSheetId="3">#REF!</definedName>
    <definedName name="REDOXIDE">#REF!</definedName>
    <definedName name="refill" localSheetId="3">#REF!</definedName>
    <definedName name="refill">#REF!</definedName>
    <definedName name="REFT" localSheetId="3">'[1]Shoring and Strutting'!#REF!</definedName>
    <definedName name="REFT">'[1]Shoring and Strutting'!#REF!</definedName>
    <definedName name="REFTC" localSheetId="3">'[1]Shoring and Strutting'!#REF!</definedName>
    <definedName name="REFTC">'[1]Shoring and Strutting'!#REF!</definedName>
    <definedName name="REFTD" localSheetId="3">'[1]Shoring and Strutting'!#REF!</definedName>
    <definedName name="REFTD">'[1]Shoring and Strutting'!#REF!</definedName>
    <definedName name="REINFORCE" localSheetId="3">#REF!</definedName>
    <definedName name="REINFORCE">#REF!</definedName>
    <definedName name="RMHHA" localSheetId="3">'[1]Shoring and Strutting'!#REF!</definedName>
    <definedName name="RMHHA">'[1]Shoring and Strutting'!#REF!</definedName>
    <definedName name="RMHON" localSheetId="3">'[1]Shoring and Strutting'!#REF!</definedName>
    <definedName name="RMHON">'[1]Shoring and Strutting'!#REF!</definedName>
    <definedName name="RMHTH" localSheetId="3">'[1]Shoring and Strutting'!#REF!</definedName>
    <definedName name="RMHTH">'[1]Shoring and Strutting'!#REF!</definedName>
    <definedName name="RMHTW" localSheetId="3">'[1]Shoring and Strutting'!#REF!</definedName>
    <definedName name="RMHTW">'[1]Shoring and Strutting'!#REF!</definedName>
    <definedName name="rr" localSheetId="3">#REF!</definedName>
    <definedName name="rr">#REF!</definedName>
    <definedName name="RST" localSheetId="3">'[1]Shoring and Strutting'!#REF!</definedName>
    <definedName name="RST">'[1]Shoring and Strutting'!#REF!</definedName>
    <definedName name="s0" localSheetId="3">#REF!</definedName>
    <definedName name="s0">#REF!</definedName>
    <definedName name="s10.3" localSheetId="3">#REF!</definedName>
    <definedName name="s10.3">#REF!</definedName>
    <definedName name="s11.3" localSheetId="3">#REF!</definedName>
    <definedName name="s11.3">#REF!</definedName>
    <definedName name="s12.3" localSheetId="3">#REF!</definedName>
    <definedName name="s12.3">#REF!</definedName>
    <definedName name="s13.3" localSheetId="3">#REF!</definedName>
    <definedName name="s13.3">#REF!</definedName>
    <definedName name="s14.3" localSheetId="3">#REF!</definedName>
    <definedName name="s14.3">#REF!</definedName>
    <definedName name="s15.3" localSheetId="3">#REF!</definedName>
    <definedName name="s15.3">#REF!</definedName>
    <definedName name="s16.3" localSheetId="3">#REF!</definedName>
    <definedName name="s16.3">#REF!</definedName>
    <definedName name="s17.3" localSheetId="3">#REF!</definedName>
    <definedName name="s17.3">#REF!</definedName>
    <definedName name="s18.3" localSheetId="3">#REF!</definedName>
    <definedName name="s18.3">#REF!</definedName>
    <definedName name="s19.3" localSheetId="3">#REF!</definedName>
    <definedName name="s19.3">#REF!</definedName>
    <definedName name="s20.3" localSheetId="3">#REF!</definedName>
    <definedName name="s20.3">#REF!</definedName>
    <definedName name="s3.3" localSheetId="3">#REF!</definedName>
    <definedName name="s3.3">#REF!</definedName>
    <definedName name="s4.3" localSheetId="3">#REF!</definedName>
    <definedName name="s4.3">#REF!</definedName>
    <definedName name="s5.3" localSheetId="3">#REF!</definedName>
    <definedName name="s5.3">#REF!</definedName>
    <definedName name="s6.3" localSheetId="3">#REF!</definedName>
    <definedName name="s6.3">#REF!</definedName>
    <definedName name="s7.3" localSheetId="3">#REF!</definedName>
    <definedName name="s7.3">#REF!</definedName>
    <definedName name="s8.3" localSheetId="3">#REF!</definedName>
    <definedName name="s8.3">#REF!</definedName>
    <definedName name="s9.3" localSheetId="3">#REF!</definedName>
    <definedName name="s9.3">#REF!</definedName>
    <definedName name="SAND_FILL" localSheetId="3">#REF!</definedName>
    <definedName name="SAND_FILL">#REF!</definedName>
    <definedName name="sandfill" localSheetId="3">#REF!</definedName>
    <definedName name="sandfill">#REF!</definedName>
    <definedName name="SANDFL" localSheetId="3">'[1]Shoring and Strutting'!#REF!</definedName>
    <definedName name="SANDFL">'[1]Shoring and Strutting'!#REF!</definedName>
    <definedName name="SANDMR" localSheetId="3">'[1]Shoring and Strutting'!#REF!</definedName>
    <definedName name="SANDMR">'[1]Shoring and Strutting'!#REF!</definedName>
    <definedName name="SCAF" localSheetId="3">'[1]Shoring and Strutting'!#REF!</definedName>
    <definedName name="SCAF">'[1]Shoring and Strutting'!#REF!</definedName>
    <definedName name="SCOVC" localSheetId="3">'[1]Shoring and Strutting'!#REF!</definedName>
    <definedName name="SCOVC">'[1]Shoring and Strutting'!#REF!</definedName>
    <definedName name="sencount" hidden="1">1</definedName>
    <definedName name="SILVER" localSheetId="3">'[1]Shoring and Strutting'!#REF!</definedName>
    <definedName name="SILVER">'[1]Shoring and Strutting'!#REF!</definedName>
    <definedName name="ss" localSheetId="3">#REF!</definedName>
    <definedName name="ss">#REF!</definedName>
    <definedName name="ssss" localSheetId="3">#REF!</definedName>
    <definedName name="ssss">#REF!</definedName>
    <definedName name="sssss" localSheetId="3">#REF!</definedName>
    <definedName name="sssss">#REF!</definedName>
    <definedName name="STEEL" localSheetId="3">'[1]Shoring and Strutting'!#REF!</definedName>
    <definedName name="STEEL">'[1]Shoring and Strutting'!#REF!</definedName>
    <definedName name="Stucco" localSheetId="3">#REF!</definedName>
    <definedName name="Stucco">#REF!</definedName>
    <definedName name="sump" localSheetId="3">#REF!</definedName>
    <definedName name="sump" localSheetId="1">#REF!</definedName>
    <definedName name="sump" localSheetId="0">#REF!</definedName>
    <definedName name="sump">#REF!</definedName>
    <definedName name="surge" localSheetId="3">#REF!</definedName>
    <definedName name="surge">#REF!</definedName>
    <definedName name="SVC" localSheetId="3">'[1]Shoring and Strutting'!#REF!</definedName>
    <definedName name="SVC">'[1]Shoring and Strutting'!#REF!</definedName>
    <definedName name="SVCEI" localSheetId="3">'[1]Shoring and Strutting'!#REF!</definedName>
    <definedName name="SVCEI">'[1]Shoring and Strutting'!#REF!</definedName>
    <definedName name="SVCFO" localSheetId="3">'[1]Shoring and Strutting'!#REF!</definedName>
    <definedName name="SVCFO">'[1]Shoring and Strutting'!#REF!</definedName>
    <definedName name="SVCSI" localSheetId="3">'[1]Shoring and Strutting'!#REF!</definedName>
    <definedName name="SVCSI">'[1]Shoring and Strutting'!#REF!</definedName>
    <definedName name="SVCTH" localSheetId="3">'[1]Shoring and Strutting'!#REF!</definedName>
    <definedName name="SVCTH">'[1]Shoring and Strutting'!#REF!</definedName>
    <definedName name="SW10LC" localSheetId="3">'[1]Shoring and Strutting'!#REF!</definedName>
    <definedName name="SW10LC">'[1]Shoring and Strutting'!#REF!</definedName>
    <definedName name="SW12C" localSheetId="3">'[1]Shoring and Strutting'!#REF!</definedName>
    <definedName name="SW12C">'[1]Shoring and Strutting'!#REF!</definedName>
    <definedName name="SW12LC" localSheetId="3">'[1]Shoring and Strutting'!#REF!</definedName>
    <definedName name="SW12LC">'[1]Shoring and Strutting'!#REF!</definedName>
    <definedName name="sw15c" localSheetId="3">'[1]Shoring and Strutting'!#REF!</definedName>
    <definedName name="sw15c">'[1]Shoring and Strutting'!#REF!</definedName>
    <definedName name="SW15LC" localSheetId="3">'[1]Shoring and Strutting'!#REF!</definedName>
    <definedName name="SW15LC">'[1]Shoring and Strutting'!#REF!</definedName>
    <definedName name="SW8C" localSheetId="3">'[1]Shoring and Strutting'!#REF!</definedName>
    <definedName name="SW8C">'[1]Shoring and Strutting'!#REF!</definedName>
    <definedName name="SW8LC" localSheetId="3">'[1]Shoring and Strutting'!#REF!</definedName>
    <definedName name="SW8LC">'[1]Shoring and Strutting'!#REF!</definedName>
    <definedName name="SWTWD" localSheetId="3">'[1]Shoring and Strutting'!#REF!</definedName>
    <definedName name="SWTWD">'[1]Shoring and Strutting'!#REF!</definedName>
    <definedName name="SWTWHA" localSheetId="3">'[1]Shoring and Strutting'!#REF!</definedName>
    <definedName name="SWTWHA">'[1]Shoring and Strutting'!#REF!</definedName>
    <definedName name="SWTWTH" localSheetId="3">'[1]Shoring and Strutting'!#REF!</definedName>
    <definedName name="SWTWTH">'[1]Shoring and Strutting'!#REF!</definedName>
    <definedName name="SWTWTW" localSheetId="3">'[1]Shoring and Strutting'!#REF!</definedName>
    <definedName name="SWTWTW">'[1]Shoring and Strutting'!#REF!</definedName>
    <definedName name="TABLE3">[7]Calc1!$B$63:$G$97</definedName>
    <definedName name="TABLE4">[7]Calc1!$C$103:$E$139</definedName>
    <definedName name="tabu" localSheetId="3">#REF!</definedName>
    <definedName name="tabu">#REF!</definedName>
    <definedName name="TEE_TAPER_WT" localSheetId="3">#REF!</definedName>
    <definedName name="TEE_TAPER_WT">#REF!</definedName>
    <definedName name="test" localSheetId="3">#REF!</definedName>
    <definedName name="test" localSheetId="1">#REF!</definedName>
    <definedName name="test" localSheetId="0">#REF!</definedName>
    <definedName name="test">#REF!</definedName>
    <definedName name="test1" localSheetId="3">#REF!</definedName>
    <definedName name="test1">#REF!</definedName>
    <definedName name="TIMBR" localSheetId="3">'[1]Shoring and Strutting'!#REF!</definedName>
    <definedName name="TIMBR">'[1]Shoring and Strutting'!#REF!</definedName>
    <definedName name="TMBJST" localSheetId="3">'[1]Shoring and Strutting'!#REF!</definedName>
    <definedName name="TMBJST">'[1]Shoring and Strutting'!#REF!</definedName>
    <definedName name="TMBPLA" localSheetId="3">'[1]Shoring and Strutting'!#REF!</definedName>
    <definedName name="TMBPLA">'[1]Shoring and Strutting'!#REF!</definedName>
    <definedName name="TMBSCA" localSheetId="3">'[1]Shoring and Strutting'!#REF!</definedName>
    <definedName name="TMBSCA">'[1]Shoring and Strutting'!#REF!</definedName>
    <definedName name="Udangudi" localSheetId="3">#REF!</definedName>
    <definedName name="Udangudi">#REF!</definedName>
    <definedName name="udangudi2" localSheetId="3">#REF!</definedName>
    <definedName name="udangudi2">#REF!</definedName>
    <definedName name="unit" localSheetId="3">#REF!</definedName>
    <definedName name="unit" localSheetId="1">#REF!</definedName>
    <definedName name="unit" localSheetId="0">#REF!</definedName>
    <definedName name="unit">#REF!</definedName>
    <definedName name="unit1" localSheetId="3">#REF!</definedName>
    <definedName name="unit1">#REF!</definedName>
    <definedName name="VALVES_STATEMENT" localSheetId="3">#REF!</definedName>
    <definedName name="VALVES_STATEMENT">#REF!</definedName>
    <definedName name="Varnish" localSheetId="3">#REF!</definedName>
    <definedName name="Varnish">#REF!</definedName>
    <definedName name="VERT_CON_DETAIL" localSheetId="3">#REF!</definedName>
    <definedName name="VERT_CON_DETAIL">#REF!</definedName>
    <definedName name="VS" localSheetId="3">'[1]Shoring and Strutting'!#REF!</definedName>
    <definedName name="VS">'[1]Shoring and Strutting'!#REF!</definedName>
    <definedName name="Weath.Course" localSheetId="3">#REF!</definedName>
    <definedName name="Weath.Course">#REF!</definedName>
    <definedName name="White_Wash" localSheetId="3">#REF!</definedName>
    <definedName name="White_Wash">#REF!</definedName>
    <definedName name="Win_Grill" localSheetId="3">#REF!</definedName>
    <definedName name="Win_Grill">#REF!</definedName>
    <definedName name="Win_M.S_RODl" localSheetId="3">#REF!</definedName>
    <definedName name="Win_M.S_RODl">#REF!</definedName>
    <definedName name="WIRE" localSheetId="3">'[1]Shoring and Strutting'!#REF!</definedName>
    <definedName name="WIRE">'[1]Shoring and Strutting'!#REF!</definedName>
    <definedName name="Wood_Paint" localSheetId="3">#REF!</definedName>
    <definedName name="Wood_Paint">#REF!</definedName>
    <definedName name="WT" localSheetId="3">#REF!</definedName>
    <definedName name="WT">#REF!</definedName>
    <definedName name="x" localSheetId="3">#REF!</definedName>
    <definedName name="x">#REF!</definedName>
    <definedName name="xxx" localSheetId="3">#REF!</definedName>
    <definedName name="xxx" localSheetId="1">#REF!</definedName>
    <definedName name="xxx">#REF!</definedName>
    <definedName name="xxxx" localSheetId="3">#REF!</definedName>
    <definedName name="xxxx">#REF!</definedName>
    <definedName name="yy" localSheetId="3">#REF!</definedName>
    <definedName name="yy">#REF!</definedName>
    <definedName name="yyyyyy" localSheetId="3">#REF!</definedName>
    <definedName name="yyyyyy">#REF!</definedName>
    <definedName name="zzz" localSheetId="3">#REF!</definedName>
    <definedName name="zzz">#REF!</definedName>
  </definedNames>
  <calcPr calcId="124519"/>
</workbook>
</file>

<file path=xl/calcChain.xml><?xml version="1.0" encoding="utf-8"?>
<calcChain xmlns="http://schemas.openxmlformats.org/spreadsheetml/2006/main">
  <c r="I202" i="6"/>
  <c r="I5"/>
  <c r="I199" l="1"/>
  <c r="I200"/>
  <c r="I201"/>
  <c r="I171" l="1"/>
  <c r="I185"/>
  <c r="I184"/>
  <c r="I183"/>
  <c r="I182"/>
  <c r="I181"/>
  <c r="I180"/>
  <c r="I179"/>
  <c r="I178"/>
  <c r="I177"/>
  <c r="I175"/>
  <c r="I174"/>
  <c r="I173"/>
  <c r="I76"/>
  <c r="I66"/>
  <c r="I68"/>
  <c r="I65"/>
  <c r="I8"/>
  <c r="I195"/>
  <c r="I6" l="1"/>
  <c r="I7"/>
  <c r="I9"/>
  <c r="I15"/>
  <c r="I21"/>
  <c r="I27"/>
  <c r="I33"/>
  <c r="I34"/>
  <c r="I35"/>
  <c r="I36"/>
  <c r="I37"/>
  <c r="I38"/>
  <c r="I39"/>
  <c r="I40"/>
  <c r="I41"/>
  <c r="I42"/>
  <c r="I43"/>
  <c r="I44"/>
  <c r="I45"/>
  <c r="I46"/>
  <c r="I47"/>
  <c r="I48"/>
  <c r="I49"/>
  <c r="I50"/>
  <c r="I51"/>
  <c r="I52"/>
  <c r="I53"/>
  <c r="I54"/>
  <c r="I55"/>
  <c r="I56"/>
  <c r="I57"/>
  <c r="I58"/>
  <c r="I59"/>
  <c r="I60"/>
  <c r="I61"/>
  <c r="I62"/>
  <c r="I63"/>
  <c r="I64"/>
  <c r="I67"/>
  <c r="I69"/>
  <c r="I70"/>
  <c r="I71"/>
  <c r="I72"/>
  <c r="I73"/>
  <c r="I74"/>
  <c r="I75"/>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86"/>
  <c r="I187"/>
  <c r="I188"/>
  <c r="I189"/>
  <c r="I190"/>
  <c r="I191"/>
  <c r="I192"/>
  <c r="I193"/>
  <c r="I194"/>
  <c r="I196"/>
  <c r="I197"/>
  <c r="I198"/>
  <c r="C32" l="1"/>
  <c r="I32" s="1"/>
  <c r="C31"/>
  <c r="I31" s="1"/>
  <c r="C30"/>
  <c r="I30" s="1"/>
  <c r="C29"/>
  <c r="I29" s="1"/>
  <c r="C28"/>
  <c r="I28" s="1"/>
  <c r="C26"/>
  <c r="I26" s="1"/>
  <c r="C25"/>
  <c r="I25" s="1"/>
  <c r="C24"/>
  <c r="I24" s="1"/>
  <c r="C23"/>
  <c r="I23" s="1"/>
  <c r="C22"/>
  <c r="I22" s="1"/>
  <c r="C20"/>
  <c r="I20" s="1"/>
  <c r="C19"/>
  <c r="I19" s="1"/>
  <c r="C18"/>
  <c r="I18" s="1"/>
  <c r="C17"/>
  <c r="I17" s="1"/>
  <c r="C16"/>
  <c r="I16" s="1"/>
  <c r="C14"/>
  <c r="I14" s="1"/>
  <c r="C13"/>
  <c r="I13" s="1"/>
  <c r="C12"/>
  <c r="I12" s="1"/>
  <c r="C11"/>
  <c r="I11" s="1"/>
  <c r="C10"/>
  <c r="I10" s="1"/>
  <c r="C5" i="2" l="1"/>
</calcChain>
</file>

<file path=xl/sharedStrings.xml><?xml version="1.0" encoding="utf-8"?>
<sst xmlns="http://schemas.openxmlformats.org/spreadsheetml/2006/main" count="751" uniqueCount="255">
  <si>
    <t>Sl.No</t>
  </si>
  <si>
    <t>Description of work</t>
  </si>
  <si>
    <t xml:space="preserve">Quantity </t>
  </si>
  <si>
    <t>TNBP No. 
Other specification</t>
  </si>
  <si>
    <t>Unit</t>
  </si>
  <si>
    <t>Rate</t>
  </si>
  <si>
    <t>in figures</t>
  </si>
  <si>
    <t>in words</t>
  </si>
  <si>
    <t>i)</t>
  </si>
  <si>
    <t>One Cubic metre</t>
  </si>
  <si>
    <t>ii)</t>
  </si>
  <si>
    <t>Kg</t>
  </si>
  <si>
    <t>One Kg</t>
  </si>
  <si>
    <t>iii)</t>
  </si>
  <si>
    <t>lit</t>
  </si>
  <si>
    <t>One litre</t>
  </si>
  <si>
    <t>iv)</t>
  </si>
  <si>
    <t>v)</t>
  </si>
  <si>
    <t>Hours</t>
  </si>
  <si>
    <t>One Hour</t>
  </si>
  <si>
    <t>vi)</t>
  </si>
  <si>
    <t>m3</t>
  </si>
  <si>
    <t>One cubic metre</t>
  </si>
  <si>
    <t>No</t>
  </si>
  <si>
    <t>Each</t>
  </si>
  <si>
    <t>Hour</t>
  </si>
  <si>
    <t>m</t>
  </si>
  <si>
    <t>One metre</t>
  </si>
  <si>
    <t>Nos</t>
  </si>
  <si>
    <t>Removing following the burst Pipes from the pipe line and removal of slushy soil and baling out water and replacing the pipe line with sound pipe including jointing and cost of refilling the pipe line with water for retesting the pipe line etc complete (excluding cost of sound pipe and jointing materials and earth work) and as directed by the TWAD Board Officers</t>
  </si>
  <si>
    <t>Supply, delivery and fixing of following size of Gate valves in OHT's</t>
  </si>
  <si>
    <t>50 mm Gate valve</t>
  </si>
  <si>
    <t>65 mm Gate valve</t>
  </si>
  <si>
    <t>80 mm Gate valve</t>
  </si>
  <si>
    <t>a</t>
  </si>
  <si>
    <t>Description</t>
  </si>
  <si>
    <t>Special Specification</t>
  </si>
  <si>
    <t>b</t>
  </si>
  <si>
    <t>c</t>
  </si>
  <si>
    <t>d</t>
  </si>
  <si>
    <t>e</t>
  </si>
  <si>
    <t>f</t>
  </si>
  <si>
    <t>h</t>
  </si>
  <si>
    <t xml:space="preserve"> m3</t>
  </si>
  <si>
    <t>350 mm PSC of various classes</t>
  </si>
  <si>
    <t>50 mm PVC Coupler Fabricated 6 KSC</t>
  </si>
  <si>
    <t>63 mm PVC Coupler Fabricated 4 KSC</t>
  </si>
  <si>
    <t>75 mm PVC Coupler Fabricated 4 KSC</t>
  </si>
  <si>
    <t>90 mm PVC Coupler Fabricated 4 KSC</t>
  </si>
  <si>
    <t>110 mm PVC Coupler Fabricated 4 KSC</t>
  </si>
  <si>
    <t>140 mm PVC Coupler Fabricated 4 KSC</t>
  </si>
  <si>
    <t>SS 20 B,23, 95 and  Special specifications</t>
  </si>
  <si>
    <t>SS 24, 95 and Special specifications</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</si>
  <si>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</si>
  <si>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</si>
  <si>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</si>
  <si>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</si>
  <si>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</si>
  <si>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</si>
  <si>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</si>
  <si>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</si>
  <si>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</si>
  <si>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</si>
  <si>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</si>
  <si>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</si>
  <si>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</si>
  <si>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</si>
  <si>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</si>
  <si>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</si>
  <si>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</si>
  <si>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</si>
  <si>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</si>
  <si>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</si>
  <si>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</si>
  <si>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</si>
  <si>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Refilling with excavated soil (other than sand)complying with standard specification in layers of 15cm watered well rammed and consolidated after the pipes and specials are laid,jointed and tested etc. and removing and depositing the surplus earth at the place shown by the TWAD Board Officers</t>
  </si>
  <si>
    <t>Refilling with excavated soil (other than sand)complying with standard specification in layers of 15cm watered well rammed and consolidated after the pipes and specials are laid,jointed and tested etc. and removing and depositing the surplus earth at the  at the place shown by the TWAD Board Officers</t>
  </si>
  <si>
    <t xml:space="preserve">Dewatering using 5HP diesel engine pumpset including Hire charges, cost of Diesel, Engine oil, pump operator, labour charges, conveyance of pumpset and fuel to site and back, loading, unloading and any other incidental charges etc., complete  and as directed by TWAD Bd. Officers </t>
  </si>
  <si>
    <t>Earth  work  excavation  and depositing  on  bank  in hard stiff clay, stiff black cotton soil, hard red earth, shales, murrams, ordinary gravel stoney earth mixed with small sized boulders etc., for leak rectification works for the following sizes of Pipes  and as directed by TWAD Bd. Officers</t>
  </si>
  <si>
    <t>Dewatering using 5HP diesel engine pumpset including Hire charges, cost of Diesel, Engine oil, pump operator, labour charges, conveyance of pumpset and fuel to site and back, loading, unloading and any other incidental charges etc., complete and as direced by the TWAD Board Officers.</t>
  </si>
  <si>
    <t>Total</t>
  </si>
  <si>
    <t xml:space="preserve">OFFICE OF THE CHIEF ENGINEER, </t>
  </si>
  <si>
    <t xml:space="preserve"> OPPOSITE TO MATTUTHAVANI BUS STAND,   </t>
  </si>
  <si>
    <t>BILL OF QUANTITES</t>
  </si>
  <si>
    <t>Amount in Rs.</t>
  </si>
  <si>
    <t>Schedule</t>
  </si>
  <si>
    <t>Schedule - A1</t>
  </si>
  <si>
    <t>SS 10 and Special Specification</t>
  </si>
  <si>
    <t>ML</t>
  </si>
  <si>
    <t>One ML</t>
  </si>
  <si>
    <t>Supply and delivery of lead wool as per sample including loading, unloading and transportation charges etc. complete and as directed by TWAD Bd. Officers</t>
  </si>
  <si>
    <t>2) a</t>
  </si>
  <si>
    <t>2) b</t>
  </si>
  <si>
    <t>General Abstract</t>
  </si>
  <si>
    <t>Supply and delivery of following sizes of  Specials conforming to IS specifications  inclusive of transportation charges anywhere in Tamilnadu  and as directed by TWAD Board officers.</t>
  </si>
  <si>
    <t>Supply and delivery of Hard crete oil  including loading, unloading and transportation charges etc. complete and as directed by TWAD Bd. Officers</t>
  </si>
  <si>
    <t>Supply and delivery of cement including loading, unloading and transportation charges etc. complete and as directed by TWAD Bd. Officers</t>
  </si>
  <si>
    <t>Amount 
 in Rs.</t>
  </si>
  <si>
    <t>nos.</t>
  </si>
  <si>
    <t>A1</t>
  </si>
  <si>
    <t>50mm PVC 6 KSC</t>
  </si>
  <si>
    <t>65 mm PVC 4 KSC</t>
  </si>
  <si>
    <t>g</t>
  </si>
  <si>
    <t>3) b</t>
  </si>
  <si>
    <t>Attending collar  Leaks  occurred in all the size, class  and material of pipes in all the pipelines of this CWSS for the following items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</si>
  <si>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Attending Leaks  occurred in all the size, class  and material of pipes in all the pipelines of this CWSS  for the following items with SS Clampsets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</si>
  <si>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r>
      <t xml:space="preserve">Attending burst  occurred in all the size, class  and material of pipes in all the pipelines of this CWSS for the following items </t>
    </r>
    <r>
      <rPr>
        <b/>
        <i/>
        <sz val="10"/>
        <rFont val="Verdana"/>
        <family val="2"/>
      </rPr>
      <t>with replacing the pipes</t>
    </r>
    <r>
      <rPr>
        <b/>
        <sz val="10"/>
        <rFont val="Verdana"/>
        <family val="2"/>
      </rPr>
      <t xml:space="preserve">  round the clock as per the standard  specifications including earthwork excavation ,removal of slushy soil , labour charges, civil works, cost of materials, dewatering ,  genset, welding unit,and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r>
  </si>
  <si>
    <t xml:space="preserve">IS 10124/1982 Part - II and amended from time to time </t>
  </si>
  <si>
    <t>j</t>
  </si>
  <si>
    <t>350 mm dia PSC Pipe Various Classes</t>
  </si>
  <si>
    <t>400 mm dia PSC Pipe Various Classes</t>
  </si>
  <si>
    <t>450 mm dia PSC Pipe Various Classes</t>
  </si>
  <si>
    <t>500 mm dia PSC Pipe Various Classes</t>
  </si>
  <si>
    <t>600 mm dia PSC Pipe Various Classes</t>
  </si>
  <si>
    <t>Supply and delivery of Leak Arresting Flexible SS Clamps of Wrap Around Single Section type upto 500 mm diameter and Maxi Range double section type beyond 500 mm OD of all rigid pipe sections. The Clamps made of stainless steel SS304 metallic body of 0.8 to 1.0 mm maximum thickness pasted with Waffle gaskets of Natural / Nitrile / EPDM grade (BS EN681-1) and fitted with self stabilizing Finger type clamps of 200 mm length SG grade malleable cast iron duly powder coated (BS 2789 grade 400/12) and connected through fasteners of EN8 material with Zinc Coating (BS 970). Suitable width of the clamps to be decided by the engineer incharge at site depending on the nature of pipe crack.</t>
  </si>
  <si>
    <t>For 350 NB PSC of various classes Pipe wrap around Single Section Clamp 400 mm Width</t>
  </si>
  <si>
    <t>For 500 NB PSC of various classes Pipe wrap around Single Section Clamp 400 mm Width</t>
  </si>
  <si>
    <t>For 600 NB PSC of various classes Pipe wrap around Single Section Clamp 400 mm Width</t>
  </si>
  <si>
    <t>500 mm PSC of various classes</t>
  </si>
  <si>
    <t>600 mm PSC of various classes</t>
  </si>
  <si>
    <t>75 mm PVC 4 KSC</t>
  </si>
  <si>
    <t>90 mm PVC 4 KSC</t>
  </si>
  <si>
    <t>110 mm PVC 4 KSC</t>
  </si>
  <si>
    <t>140 mm PVC 4 KSC</t>
  </si>
  <si>
    <t>160 mm PVC 4 KSC</t>
  </si>
  <si>
    <t>160 mm PVC Coupler Fabricated 4 KSC</t>
  </si>
  <si>
    <t>3) a</t>
  </si>
  <si>
    <t>200 mm dia AC Class 15 Pipe</t>
  </si>
  <si>
    <t>250 mm dia AC Class 15 Pipe</t>
  </si>
  <si>
    <t>One Metre</t>
  </si>
  <si>
    <t xml:space="preserve"> special specification</t>
  </si>
  <si>
    <t xml:space="preserve">Supply and delivery of  CID joint Class 15 as directed by TWAD Board officers  </t>
  </si>
  <si>
    <t>3) c</t>
  </si>
  <si>
    <t>For 400 mm dia PSC Pipe Various Classes</t>
  </si>
  <si>
    <t>For 350 mm dia PSC Pipe Various Classes</t>
  </si>
  <si>
    <t>For 450 mm dia PSC Pipe Various Classes</t>
  </si>
  <si>
    <t>Special specifications</t>
  </si>
  <si>
    <t>355.6 mm x 4 mm thick MS PIPE</t>
  </si>
  <si>
    <t>406.4 mm x 4 mm thick MS PIPE</t>
  </si>
  <si>
    <t>457 mm x 4 mm thick MS PIPE</t>
  </si>
  <si>
    <t xml:space="preserve">Supply and delivery of MJ Collars as directed by TWAD Board officers  </t>
  </si>
  <si>
    <t xml:space="preserve">4) </t>
  </si>
  <si>
    <t>350 mm dia MS Pipe Various Classes</t>
  </si>
  <si>
    <t>400 mm dia MS Pipe Various Classes</t>
  </si>
  <si>
    <t>450 mm dia MS Pipe Various Classes</t>
  </si>
  <si>
    <t>600 mm dia MS Pipe Various Classes</t>
  </si>
  <si>
    <t>Dewatering using 5HP diesel engine pumpset including Hire charges, cost of Diesel, Engine oil, pump operator, labour charges, conveyance of pumpset and fuel to site and back, loading, unloading and any other incidental charges etc., complete. And as directed by TWAD Board officers</t>
  </si>
  <si>
    <t>Hire charges for welding unit including cost of welding rod,gas unit for cutting,fabrication of MS pipes and specials including Transportation,loading unloading and all other charges</t>
  </si>
  <si>
    <t>Hire charges for Generator for electric current nit ifor attending leaks cost of welding rod,gas unit for cutting,fabrication of MS pipes and specials including Transportation,loading unloading and all other charges</t>
  </si>
  <si>
    <t>350mm MS pipe</t>
  </si>
  <si>
    <t>400mm MS pipe</t>
  </si>
  <si>
    <t>450mm MS pipe</t>
  </si>
  <si>
    <t>600mm MS pipe</t>
  </si>
  <si>
    <t>350mm ms pipe</t>
  </si>
  <si>
    <t>400mm ms pipe</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</si>
  <si>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</si>
  <si>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kg</t>
  </si>
  <si>
    <t>One kg</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</si>
  <si>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II.etc  as directed by TWAD Board officers</t>
  </si>
  <si>
    <t>SUMP AT KAVOOR</t>
  </si>
  <si>
    <t>VEIKALIPATTI SUMP</t>
  </si>
  <si>
    <t>MATHALAMPARAI SUMP</t>
  </si>
  <si>
    <t>Sump at Vanjinagar</t>
  </si>
  <si>
    <t>Panpozhi sump</t>
  </si>
  <si>
    <t>Avudaiyanoor sump</t>
  </si>
  <si>
    <t>Thippanampatti sump</t>
  </si>
  <si>
    <t>Pavoorchatram sump</t>
  </si>
  <si>
    <t>Kallurani sump</t>
  </si>
  <si>
    <t>Parumbu sump</t>
  </si>
  <si>
    <t>Elathur sump</t>
  </si>
  <si>
    <t>Annathapuram sump</t>
  </si>
  <si>
    <t>Kottai theradu sump</t>
  </si>
  <si>
    <t>Puliyarai sump</t>
  </si>
  <si>
    <t>Meelapavoor sump</t>
  </si>
  <si>
    <t>Rewinding of motor and reconditioning pump and repair works to 5 HP Open Well Submersible Pump Set ( 1002 LPM  X 17 M ) including cost of all material ,conveyance ,labour charges for removing and re-erection of Submersible pumpset at Head Works in Infiltration Well.</t>
  </si>
  <si>
    <t>Rewinding of motor and repair works to180 HP centrifugal HSC Motor (8016X 17 m Head  ) including cost of all material ,conveyance ,labour charges for removing and re-erection of centrifugal HSC Motor at  Head Works Pump Room.</t>
  </si>
  <si>
    <t xml:space="preserve">Rewinding of motor and repair works to100 HP centrifugal HSC Motor (8016X 72 m Head  ) including cost of all material ,conveyance ,labour charges for removing and re-erection of centrifugal HSC Motor at   Pump Room </t>
  </si>
  <si>
    <t xml:space="preserve">Rewinding of motor and repair works to 60 HP centrifugal HSC Motor (4902 lpmX 36 m Head  ) including cost of all material ,conveyance ,labour charges for removing and re-erection of centrifugal HSC Motor at   Pump Room </t>
  </si>
  <si>
    <t xml:space="preserve">Rewinding of motor and repair works to 50HP centrifugal HSC Motor (4902 lpmX 36 m Head  ) including cost of all material ,conveyance ,labour charges for removing and re-erection of centrifugal HSC Motor at   Pump Room </t>
  </si>
  <si>
    <t xml:space="preserve">Rewinding of motor and reconditioning pump and repair works to 3HP Submersible Pump set  (306lpm x 29m) including cost of all material, conveyance ,labour charges for removing and re-erection of  Pump set  to Ariyappapuram </t>
  </si>
  <si>
    <t xml:space="preserve">Rewinding of motor and repair works to 60HP centrifugal HSC Motor (4593 lpmX 33 m Head  ) including cost of all material ,conveyance ,labour charges for removing and re-erection of centrifugal HSC Motor at   Pump Room </t>
  </si>
  <si>
    <t xml:space="preserve">Rewinding of motor and reconditioning pump and repair works to 2HP Submersible Pump set  (209pm x18m) including cost of all material, conveyance ,labour charges for removing and re-erection of  Pump set  to Pullukatuvalasai </t>
  </si>
  <si>
    <t xml:space="preserve">Rewinding of motor and repair works to 60 HP centrifugal HSC Motor (4243 lpmX 39 m Head  ) including cost of all material ,conveyance ,labour charges for removing and re-erection of centrifugal HSC Motor at   Pump Room </t>
  </si>
  <si>
    <t xml:space="preserve">Rewinding of motor and reconditioning pump and repair works to 7.5HP Submersible Pump set  (1392pm x18m) including cost of all material, conveyance ,labour charges for removing and re-erection of  Pump set  to Vadakarai </t>
  </si>
  <si>
    <t xml:space="preserve">Rewinding of motor and reconditioning pump and repair works to 10HP Submersible Pump set  (1048lpm x44m) including cost of all material, conveyance ,labour charges for removing and re-erection of  Pump set  to Keelapavoor </t>
  </si>
  <si>
    <t xml:space="preserve">Rewinding of motor and reconditioning pump and repair works to 0.5HP Submersible Pump set  (63lpm x9m) including cost of all material, conveyance ,labour charges for removing and re-erection of  Pump set  to Kadabogathi </t>
  </si>
  <si>
    <t>Rewinding of motor and reconditioning pump and repair works to 2HP Submersible Pump set  (249lpm x20m) including cost of all material, conveyance ,labour charges for removing and re-erection of  Pump set.</t>
  </si>
  <si>
    <t>Rewinding of motor and reconditioning pump and repair works to10HP Submersible Pump set  (638lpm x43m) including cost of all material, conveyance ,labour charges for removing and re-erection of  Pump set  to Achamputhur.</t>
  </si>
  <si>
    <t>Rewinding of motor and reconditioning pump and repair works to7.5HP Submersible Pump set  (553lpm x37m) including cost of all material, conveyance ,labour charges for removing and re-erection of  Pump set  to Ayikudi.</t>
  </si>
  <si>
    <t>Rewinding of motor and reconditioning pump and repair works to 5HP Submersible Pump set  (215lpm x48m) including cost of all material, conveyance ,labour charges for removing and re-erection of  Pump set  to Mekarai.</t>
  </si>
  <si>
    <t>Rewinding of motor and reconditioning pump and repair works to 1.5HP Submersible Pump set  (90lpm x36m) including cost of all material, conveyance ,labour charges for removing and re-erection of  Pump set  to Therkumadu.</t>
  </si>
  <si>
    <t>Rewinding of motor and reconditioning pump and repair works to 2 HP Submersible Pump set  (125lpm x25m) including cost of all material, conveyance ,labour charges for removing and re-erection of  Pump set  to Melapavoor.</t>
  </si>
  <si>
    <t>HEAD WORKS SATTUPATHU</t>
  </si>
  <si>
    <t xml:space="preserve">Rewinding of motor and reconditioning pump and repair works to 5HP Submersible Pump set  (445lpm x34m) including cost of all material, conveyance ,labour charges for removing and re-erection of  Pump set  to Thippanampatti </t>
  </si>
  <si>
    <t>Rewinding of motor and reconditioning pump and repair works to 2HP Submersible Pump set  (301lpm x18m) including cost of all material, conveyance ,labour charges for removing and re-erection of  Pump set  to Avudaiyanoor</t>
  </si>
  <si>
    <t>Repairing/ reconditioning of  Sluice valve (for line valve/ for Scour valve) including all material, labour (Specify type of sluice valve and type of repair to be carried out)</t>
  </si>
  <si>
    <t>600mm CI sluice valve</t>
  </si>
  <si>
    <t xml:space="preserve">450 mm CI Sluice valve </t>
  </si>
  <si>
    <t xml:space="preserve">400 mm CI Sluice valve </t>
  </si>
  <si>
    <t xml:space="preserve">350 mm CI Scour valve </t>
  </si>
  <si>
    <t xml:space="preserve">300 mm CI Scour valve </t>
  </si>
  <si>
    <t xml:space="preserve">250 mm CI Scour valve </t>
  </si>
  <si>
    <t xml:space="preserve">150 mm Dio Jet Air Valve </t>
  </si>
  <si>
    <t xml:space="preserve">100 mm Dio Jet Air Valve </t>
  </si>
  <si>
    <t xml:space="preserve">80 mm Dio Jet Air Valve </t>
  </si>
  <si>
    <t>100 mm Gate valve</t>
  </si>
  <si>
    <t>350 mm to 600 mm PSC Pipes</t>
  </si>
  <si>
    <t>63 mm to 160 mm PVC Couplers</t>
  </si>
  <si>
    <t>Supply and delivery of the following sizes of   pipes confirming to  IS  specifications including  transportation charges  any where in Tamilnadu</t>
  </si>
  <si>
    <t>350 mm dia to 600 mm PSC Pipe Various Classes</t>
  </si>
  <si>
    <t>350 mm to 600 mm dia PSC Pipe Various Classes</t>
  </si>
  <si>
    <t>Attending Leaks  with SS Clamp occurred in all the size, class  and material of pipes in all the pipelines of this CWSS  for the following items with SS Clampsets  round the clock as per the standard specifications including earthwork excavation, removal of slushy soi, labour charges, civil works, cost of materials, dewatering ,  and providing night lamps, barrigading arrangements, caution sign boards ,trafic diversion arrangements and all other  incidental charges, etc complete within the stipulated time limit as specified in Clause 2.2.5  of General conditions of Contract Part II.and as directed by TWAD Board officers.</t>
  </si>
  <si>
    <t>50mm PVC 6KSC to 160 mm 4 KSC</t>
  </si>
  <si>
    <t>Supply and delivery of the following sizes of   pipes confirming to  IS  specifications including  transportation charges  any where in Tamilnadu and as directed by TWAD Board officers.</t>
  </si>
  <si>
    <t>one Metre</t>
  </si>
  <si>
    <t>200 mm  &amp; 250 mm dia AC Class 15 Pipe</t>
  </si>
  <si>
    <t>350 mm dia to 600 mm  PSC Pipe Various Classes</t>
  </si>
  <si>
    <t xml:space="preserve">IS 4985/2000,  and as amended from time to time </t>
  </si>
  <si>
    <t>IS 1592 / 2003 and as amended from time to time and special specification</t>
  </si>
  <si>
    <t>Supply and Delivery of MS pipes   with Internal food grade epoxy coating 406 micr.per metre and External epoxy Coating 406 micr.incuding transportation charges any where in TamilNadu etc.,complte and as directed by TWAD Board Officer.</t>
  </si>
  <si>
    <t>Supply and Delivery of MS specials
with inside lining/epoxy coating as
per IS 13260-1993 and outside
coating with cement mortar 20mm
thick as per IS 1916-1989 and IS
7322-1985.for attending leaks</t>
  </si>
  <si>
    <t>IS 13260-1993 &amp; Special specifications</t>
  </si>
  <si>
    <t>Supply and delivery of  following Range AMPS 3 Pole MCCB Switch (Moulted case circuit breakers) to control EB supply from E.B Pole to Main Panel Board</t>
  </si>
  <si>
    <t xml:space="preserve">63 Amps 3 Pole MCCB Switch </t>
  </si>
  <si>
    <t xml:space="preserve">100 Amps 3 Pole MCCB Switch </t>
  </si>
  <si>
    <t xml:space="preserve">150 Amps 3 Pole MCCB Switch </t>
  </si>
  <si>
    <t>Removal of sediments and depositions of sludge, silt particles inside the sump at various capacities by engaging required labours and diesel pumpsets and cleaning the sidewall and bottom of sump using wirebrushes, brooms, collecting, lifting of the deposited silt particles outside the sump, washing side wall and floor slab using bleaching powdre etc complete and as directed by TWAD Board officers</t>
  </si>
  <si>
    <t>6.00 LL capacity of sump @ head works, Veikalipatti, Kavoor</t>
  </si>
  <si>
    <t>4.00 LL capacity of sump @  Mathalamparai, Vanjinagar</t>
  </si>
  <si>
    <t>2.00 LL capacity of sump @ Panozhi</t>
  </si>
  <si>
    <t>1.00 LL capacity of sump @ Elathur, Anathapuram, Pavoorchatram</t>
  </si>
  <si>
    <t>0.70 LL capacity of sump @ Melapavoor</t>
  </si>
  <si>
    <t>0.45 LL capacity of sump @ Kulasekarapatti</t>
  </si>
  <si>
    <t>0.30 LL capacity of sump @ Thippanampatti, Avudaiyanoor, Puliyarai, Kallurani</t>
  </si>
  <si>
    <t>0.20 LL capacity of sump @ PP Valasai, Pattakurichi</t>
  </si>
  <si>
    <t>0.15 LL capacity of sump @ Anna nagar, Parumbu</t>
  </si>
  <si>
    <t xml:space="preserve">200 mm CI scovr valve </t>
  </si>
  <si>
    <t>vii)</t>
  </si>
  <si>
    <t>viii)</t>
  </si>
  <si>
    <t>ix)</t>
  </si>
  <si>
    <t>x)</t>
  </si>
  <si>
    <t>xi)</t>
  </si>
  <si>
    <t>xii)</t>
  </si>
  <si>
    <t>xiii)</t>
  </si>
  <si>
    <t>Xiv</t>
  </si>
  <si>
    <t>Xv</t>
  </si>
  <si>
    <t>XVI</t>
  </si>
  <si>
    <t>i</t>
  </si>
  <si>
    <t xml:space="preserve">Operation and maintenance of the CWSS to Ayikudi, Achampudur, Vadakarai-Kilpadugai, Panpozhi and 151 rural habitations in Tenkasi District including repair and rectification works  for the period From 16.07.2022  TO 31.03.2023 </t>
  </si>
  <si>
    <t xml:space="preserve">NAME OF SCHEME :-  Operation and maintenance of the CWSS to Ayikudi, Achampudur, Vadakarai-Kilpadugai, Panpozhi and 151 rural habitations in Tenkasi District including repair and rectification works  for the period From 16.07.2022  TO 31.03.2023 </t>
  </si>
  <si>
    <t xml:space="preserve">NAME OF WORK : Operation and maintenance of the CWSS to Ayikudi, Achampudur, Vadakarai-Kilpadugai, Panpozhi and 151 rural habitations in Tenkasi District including repair and rectification works  for the period From 16.07.2022  TO 31.03.2023 </t>
  </si>
  <si>
    <t xml:space="preserve">Name of Scheme : COperation and maintenance of the CWSS to Ayikudi, Achampudur, Vadakarai-Kilpadugai, Panpozhi and 151 rural habitations in Tenkasi District including repair and rectification works  for the period From 16.07.2022  TO 31.03.2023 </t>
  </si>
  <si>
    <t>Operation and maintenance of the CWSS to Ayikudi, Achampudur, Vadakarai-Kilpadugai, Panpozhi and 151 rural habitations in Tenkasi District including repair and rectification works  for the period From 16.07.2022  TO 31.03.2023 (II call)</t>
  </si>
  <si>
    <t>OPERATION AND MAINTENANCE OF THE FOLLOWING  CWSS TO SUPPLY EARMARKED QUANTITY OF WATER NOTED AGAINST EACH CWSS IN THIRUNELVELI DISTRICT BY CARRYING OUT ALL THE NECESSARY WORKS SUCH AS PUMPING, ATTENDING TO LEAK AND BURST, ATTENDING TO ELECTRICAL AND MECHANICAL REPAIR WORKS, PROVIDING DISINFECTION, PREVENTIVE MAINTENANCE OF ALL INSTALLATIONS, SUMP CLEANING AND DELIVERANCE OF EARMARKED QUANTITY OF WATER TO THE BENEFICIARIES AS PER SCHEDULE AND STANDARD THE PERIOD UPTO 31.03.2023</t>
  </si>
  <si>
    <r>
      <t xml:space="preserve">Operation and Maintenance of the Electro Mechanical installations, equipments, components, pipelines valves and appurtenances, water retaining structures including protecton of all schemee components from damages/ theft undertaking legal actions for such untoward incidents, preventive maintenance, disinfection and deliverance of water as per quality standards and supply of earmarked quantity of water  </t>
    </r>
    <r>
      <rPr>
        <b/>
        <sz val="10"/>
        <rFont val="Verdana"/>
        <family val="2"/>
      </rPr>
      <t>9.62 MLD</t>
    </r>
    <r>
      <rPr>
        <sz val="10"/>
        <rFont val="Verdana"/>
        <family val="2"/>
      </rPr>
      <t xml:space="preserve"> to the beneficiaries as per Annexure  carrying out the O&amp;M  as per standard operating procedures, Acts and rules in force etc., complete and as directed by TWAD Board Oficers and excluding  cost towards attending leak, burst repair and replacement works to electro mechanical installations consumables for disinfection of water, cleaning  of all water retaining  structure, electricity  - (</t>
    </r>
    <r>
      <rPr>
        <b/>
        <sz val="10"/>
        <rFont val="Verdana"/>
        <family val="2"/>
      </rPr>
      <t>Totally 9.62 x 259=2491.58 ML)</t>
    </r>
  </si>
</sst>
</file>

<file path=xl/styles.xml><?xml version="1.0" encoding="utf-8"?>
<styleSheet xmlns="http://schemas.openxmlformats.org/spreadsheetml/2006/main">
  <numFmts count="10">
    <numFmt numFmtId="41" formatCode="_ * #,##0_ ;_ * \-#,##0_ ;_ * &quot;-&quot;_ ;_ @_ "/>
    <numFmt numFmtId="43" formatCode="_ * #,##0.00_ ;_ * \-#,##0.00_ ;_ * &quot;-&quot;??_ ;_ @_ "/>
    <numFmt numFmtId="164" formatCode="&quot;$&quot;#,##0_);[Red]\(&quot;$&quot;#,##0\)"/>
    <numFmt numFmtId="165" formatCode="_(&quot;$&quot;* #,##0_);_(&quot;$&quot;* \(#,##0\);_(&quot;$&quot;* &quot;-&quot;_);_(@_)"/>
    <numFmt numFmtId="166" formatCode="_(&quot;$&quot;* #,##0.00_);_(&quot;$&quot;* \(#,##0.00\);_(&quot;$&quot;* &quot;-&quot;??_);_(@_)"/>
    <numFmt numFmtId="167" formatCode="_(* #,##0.00_);_(* \(#,##0.00\);_(* &quot;-&quot;??_);_(@_)"/>
    <numFmt numFmtId="168" formatCode="0.000"/>
    <numFmt numFmtId="169" formatCode="_ &quot;\&quot;* #,##0_ ;_ &quot;\&quot;* \-#,##0_ ;_ &quot;\&quot;* &quot;-&quot;_ ;_ @_ "/>
    <numFmt numFmtId="170" formatCode="_ &quot;\&quot;* #,##0.00_ ;_ &quot;\&quot;* \-#,##0.00_ ;_ &quot;\&quot;* &quot;-&quot;??_ ;_ @_ "/>
    <numFmt numFmtId="171" formatCode="00\,00\,000.00"/>
  </numFmts>
  <fonts count="32">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b/>
      <u/>
      <sz val="10"/>
      <name val="Verdana"/>
      <family val="2"/>
    </font>
    <font>
      <sz val="11"/>
      <color theme="1"/>
      <name val="Calibri"/>
      <family val="2"/>
      <scheme val="minor"/>
    </font>
    <font>
      <sz val="10"/>
      <color theme="1"/>
      <name val="Verdana"/>
      <family val="2"/>
    </font>
    <font>
      <b/>
      <sz val="10"/>
      <color theme="1"/>
      <name val="Verdana"/>
      <family val="2"/>
    </font>
    <font>
      <sz val="12"/>
      <color theme="1"/>
      <name val="Times New Roman"/>
      <family val="1"/>
    </font>
    <font>
      <b/>
      <sz val="11"/>
      <color rgb="FF000000"/>
      <name val="Arial"/>
      <family val="2"/>
    </font>
    <font>
      <sz val="10"/>
      <color rgb="FFFF0000"/>
      <name val="Verdana"/>
      <family val="2"/>
    </font>
    <font>
      <b/>
      <i/>
      <sz val="10"/>
      <name val="Verdana"/>
      <family val="2"/>
    </font>
    <font>
      <b/>
      <sz val="11"/>
      <color theme="1"/>
      <name val="Verdana"/>
      <family val="2"/>
    </font>
    <font>
      <b/>
      <sz val="10"/>
      <color rgb="FF000000"/>
      <name val="Verdana"/>
      <family val="2"/>
    </font>
    <font>
      <sz val="10"/>
      <color rgb="FF000000"/>
      <name val="Verdana"/>
      <family val="2"/>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rgb="FF000000"/>
      </left>
      <right style="thin">
        <color rgb="FF000000"/>
      </right>
      <top style="hair">
        <color indexed="64"/>
      </top>
      <bottom style="hair">
        <color indexed="64"/>
      </bottom>
      <diagonal/>
    </border>
  </borders>
  <cellStyleXfs count="61">
    <xf numFmtId="0" fontId="0" fillId="0" borderId="0"/>
    <xf numFmtId="164" fontId="6"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164" fontId="6" fillId="0" borderId="0" applyFont="0" applyFill="0" applyBorder="0" applyAlignment="0" applyProtection="0"/>
    <xf numFmtId="164" fontId="6" fillId="0" borderId="0" applyFont="0" applyFill="0" applyBorder="0" applyAlignment="0" applyProtection="0"/>
    <xf numFmtId="169" fontId="11" fillId="0" borderId="0" applyFont="0" applyFill="0" applyBorder="0" applyAlignment="0" applyProtection="0"/>
    <xf numFmtId="170" fontId="1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xf numFmtId="0" fontId="12" fillId="0" borderId="0"/>
    <xf numFmtId="167" fontId="2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7" fontId="5"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7" fontId="2"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71" fontId="2" fillId="0" borderId="0" applyFont="0" applyFill="0" applyBorder="0" applyAlignment="0" applyProtection="0"/>
    <xf numFmtId="166" fontId="2" fillId="0" borderId="0" applyFont="0" applyFill="0" applyBorder="0" applyAlignment="0" applyProtection="0">
      <alignment vertical="center"/>
    </xf>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2" fillId="0" borderId="0"/>
    <xf numFmtId="0" fontId="22"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165" fontId="2" fillId="0" borderId="0" applyFont="0" applyFill="0" applyBorder="0" applyAlignment="0" applyProtection="0"/>
  </cellStyleXfs>
  <cellXfs count="158">
    <xf numFmtId="0" fontId="0" fillId="0" borderId="0" xfId="0"/>
    <xf numFmtId="0" fontId="24" fillId="0" borderId="1" xfId="0" applyFont="1" applyFill="1" applyBorder="1" applyAlignment="1">
      <alignment horizontal="center" vertical="center"/>
    </xf>
    <xf numFmtId="0" fontId="25" fillId="0" borderId="0" xfId="0" applyFont="1" applyFill="1" applyAlignment="1">
      <alignment horizontal="center" vertical="center"/>
    </xf>
    <xf numFmtId="0" fontId="23" fillId="0" borderId="1" xfId="0" applyFont="1" applyFill="1" applyBorder="1" applyAlignment="1">
      <alignment horizontal="justify" vertical="top" wrapText="1"/>
    </xf>
    <xf numFmtId="0" fontId="15" fillId="0" borderId="0" xfId="44" applyFont="1" applyFill="1"/>
    <xf numFmtId="0" fontId="2" fillId="0" borderId="0" xfId="44" applyFont="1" applyFill="1" applyBorder="1"/>
    <xf numFmtId="0" fontId="2" fillId="0" borderId="0" xfId="44" applyFont="1" applyFill="1"/>
    <xf numFmtId="0" fontId="16"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7" fillId="0" borderId="4" xfId="44" applyFont="1" applyFill="1" applyBorder="1" applyAlignment="1">
      <alignment horizontal="justify"/>
    </xf>
    <xf numFmtId="0" fontId="2" fillId="0" borderId="5" xfId="44" applyFont="1" applyFill="1" applyBorder="1"/>
    <xf numFmtId="0" fontId="2" fillId="0" borderId="6" xfId="44" applyFont="1" applyFill="1" applyBorder="1"/>
    <xf numFmtId="0" fontId="2" fillId="0" borderId="7" xfId="44" applyFont="1" applyFill="1" applyBorder="1"/>
    <xf numFmtId="0" fontId="2" fillId="0" borderId="8" xfId="44" applyFont="1" applyFill="1" applyBorder="1"/>
    <xf numFmtId="0" fontId="18" fillId="0" borderId="0" xfId="44" applyFont="1" applyFill="1" applyAlignment="1"/>
    <xf numFmtId="0" fontId="18" fillId="0" borderId="7" xfId="44" applyFont="1" applyFill="1" applyBorder="1"/>
    <xf numFmtId="0" fontId="20" fillId="0" borderId="7" xfId="44" applyFont="1" applyFill="1" applyBorder="1" applyAlignment="1">
      <alignment horizontal="left"/>
    </xf>
    <xf numFmtId="0" fontId="20" fillId="0" borderId="7" xfId="44" applyFont="1" applyFill="1" applyBorder="1" applyAlignment="1">
      <alignment horizontal="center"/>
    </xf>
    <xf numFmtId="0" fontId="19" fillId="0" borderId="7" xfId="44" applyFont="1" applyFill="1" applyBorder="1" applyAlignment="1">
      <alignment horizontal="left"/>
    </xf>
    <xf numFmtId="0" fontId="2" fillId="0" borderId="9" xfId="44" applyFont="1" applyFill="1" applyBorder="1"/>
    <xf numFmtId="0" fontId="2" fillId="0" borderId="10" xfId="44" applyFont="1" applyFill="1" applyBorder="1"/>
    <xf numFmtId="0" fontId="2" fillId="0" borderId="11" xfId="44" applyFont="1" applyFill="1" applyBorder="1"/>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168" fontId="4" fillId="0" borderId="16" xfId="0" applyNumberFormat="1" applyFont="1" applyBorder="1" applyAlignment="1">
      <alignment horizontal="right" vertical="top"/>
    </xf>
    <xf numFmtId="0" fontId="4" fillId="0" borderId="18" xfId="0" applyFont="1" applyFill="1" applyBorder="1" applyAlignment="1">
      <alignment horizontal="left" vertical="top"/>
    </xf>
    <xf numFmtId="168" fontId="4" fillId="0" borderId="17" xfId="0" applyNumberFormat="1" applyFont="1" applyBorder="1" applyAlignment="1">
      <alignment horizontal="right" vertical="top"/>
    </xf>
    <xf numFmtId="2" fontId="3" fillId="0" borderId="1" xfId="22" applyNumberFormat="1" applyFont="1" applyFill="1" applyBorder="1" applyAlignment="1">
      <alignment horizontal="right" vertical="center" wrapText="1"/>
    </xf>
    <xf numFmtId="168" fontId="4" fillId="0" borderId="19" xfId="0" applyNumberFormat="1" applyFont="1" applyBorder="1" applyAlignment="1">
      <alignment horizontal="right" vertical="top"/>
    </xf>
    <xf numFmtId="168" fontId="27" fillId="0" borderId="17" xfId="0" applyNumberFormat="1" applyFont="1" applyBorder="1" applyAlignment="1">
      <alignment horizontal="right" vertical="top"/>
    </xf>
    <xf numFmtId="0" fontId="23" fillId="0" borderId="1" xfId="0" applyFont="1" applyFill="1" applyBorder="1" applyAlignment="1">
      <alignment horizontal="center" vertical="top"/>
    </xf>
    <xf numFmtId="2" fontId="4" fillId="0" borderId="1" xfId="0" applyNumberFormat="1" applyFont="1" applyFill="1" applyBorder="1" applyAlignment="1">
      <alignment horizontal="center" vertical="top"/>
    </xf>
    <xf numFmtId="168" fontId="3" fillId="0" borderId="17" xfId="0" applyNumberFormat="1" applyFont="1" applyBorder="1" applyAlignment="1">
      <alignment horizontal="right" vertical="top"/>
    </xf>
    <xf numFmtId="0" fontId="3" fillId="0" borderId="1" xfId="0" applyFont="1" applyFill="1" applyBorder="1" applyAlignment="1">
      <alignment horizontal="center" vertical="center" wrapText="1"/>
    </xf>
    <xf numFmtId="2" fontId="4" fillId="0" borderId="21" xfId="0" applyNumberFormat="1" applyFont="1" applyFill="1" applyBorder="1" applyAlignment="1">
      <alignment horizontal="right" vertical="top"/>
    </xf>
    <xf numFmtId="0" fontId="4" fillId="0" borderId="0" xfId="0" applyFont="1"/>
    <xf numFmtId="0" fontId="4" fillId="0" borderId="0" xfId="0" applyFont="1" applyAlignment="1">
      <alignment vertical="top"/>
    </xf>
    <xf numFmtId="0" fontId="27" fillId="0" borderId="0" xfId="0" applyFont="1" applyAlignment="1">
      <alignment vertical="top"/>
    </xf>
    <xf numFmtId="2" fontId="4" fillId="0" borderId="0" xfId="0" applyNumberFormat="1" applyFont="1" applyAlignment="1">
      <alignment vertical="top"/>
    </xf>
    <xf numFmtId="0" fontId="4" fillId="2" borderId="0" xfId="0" applyFont="1" applyFill="1" applyAlignment="1">
      <alignment vertical="top"/>
    </xf>
    <xf numFmtId="168" fontId="4" fillId="0" borderId="0" xfId="0" applyNumberFormat="1" applyFont="1" applyAlignment="1">
      <alignment horizontal="righ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4" fillId="0" borderId="0" xfId="0" applyFont="1" applyAlignment="1">
      <alignment horizontal="center" vertical="center" wrapText="1"/>
    </xf>
    <xf numFmtId="2" fontId="4" fillId="0" borderId="0" xfId="22" applyNumberFormat="1" applyFont="1" applyAlignment="1">
      <alignment horizontal="right" vertical="center"/>
    </xf>
    <xf numFmtId="0" fontId="4" fillId="0" borderId="0" xfId="0" applyFont="1" applyAlignment="1">
      <alignment horizontal="center" vertical="center"/>
    </xf>
    <xf numFmtId="2" fontId="4" fillId="0" borderId="0" xfId="0" applyNumberFormat="1" applyFont="1" applyAlignment="1">
      <alignment horizontal="center" vertical="center"/>
    </xf>
    <xf numFmtId="0" fontId="4" fillId="0" borderId="22" xfId="0" applyFont="1" applyFill="1" applyBorder="1" applyAlignment="1">
      <alignment horizontal="center" vertical="top" wrapText="1"/>
    </xf>
    <xf numFmtId="0" fontId="4" fillId="0" borderId="24" xfId="0" applyFont="1" applyFill="1" applyBorder="1" applyAlignment="1">
      <alignment horizontal="left" vertical="top"/>
    </xf>
    <xf numFmtId="0" fontId="4" fillId="0" borderId="18" xfId="0" applyFont="1" applyBorder="1" applyAlignment="1">
      <alignment horizontal="left" vertical="top"/>
    </xf>
    <xf numFmtId="2" fontId="4" fillId="0" borderId="18" xfId="0" applyNumberFormat="1" applyFont="1" applyFill="1" applyBorder="1" applyAlignment="1">
      <alignment horizontal="left" vertical="top"/>
    </xf>
    <xf numFmtId="2" fontId="4" fillId="0" borderId="18" xfId="44" applyNumberFormat="1" applyFont="1" applyFill="1" applyBorder="1" applyAlignment="1">
      <alignment horizontal="left" vertical="top"/>
    </xf>
    <xf numFmtId="0" fontId="27" fillId="0" borderId="18" xfId="0" applyFont="1" applyFill="1" applyBorder="1" applyAlignment="1">
      <alignment horizontal="left" vertical="top"/>
    </xf>
    <xf numFmtId="0" fontId="4" fillId="0" borderId="18" xfId="34" applyNumberFormat="1" applyFont="1" applyFill="1" applyBorder="1" applyAlignment="1" applyProtection="1">
      <alignment horizontal="left" vertical="top" wrapText="1"/>
    </xf>
    <xf numFmtId="0" fontId="4" fillId="0" borderId="17" xfId="0" applyFont="1" applyFill="1" applyBorder="1" applyAlignment="1">
      <alignment horizontal="left" vertical="top"/>
    </xf>
    <xf numFmtId="0" fontId="4" fillId="0" borderId="18" xfId="0" applyFont="1" applyFill="1" applyBorder="1" applyAlignment="1">
      <alignment horizontal="center" vertical="top" wrapText="1"/>
    </xf>
    <xf numFmtId="0" fontId="3" fillId="0" borderId="18" xfId="0" applyFont="1" applyFill="1" applyBorder="1" applyAlignment="1">
      <alignment horizontal="left" vertical="top"/>
    </xf>
    <xf numFmtId="0" fontId="4" fillId="0" borderId="25" xfId="0" applyFont="1" applyFill="1" applyBorder="1" applyAlignment="1">
      <alignment horizontal="left" vertical="top"/>
    </xf>
    <xf numFmtId="0" fontId="4" fillId="0" borderId="21" xfId="0" applyFont="1" applyFill="1" applyBorder="1" applyAlignment="1">
      <alignment horizontal="center" vertical="top" wrapText="1"/>
    </xf>
    <xf numFmtId="0" fontId="4" fillId="0" borderId="21" xfId="0" applyFont="1" applyFill="1" applyBorder="1" applyAlignment="1">
      <alignment horizontal="left" vertical="top" wrapText="1"/>
    </xf>
    <xf numFmtId="2" fontId="4" fillId="0" borderId="21" xfId="22" applyNumberFormat="1" applyFont="1" applyFill="1" applyBorder="1" applyAlignment="1">
      <alignment horizontal="right" vertical="top"/>
    </xf>
    <xf numFmtId="0" fontId="3" fillId="0" borderId="22" xfId="0" applyFont="1" applyFill="1" applyBorder="1" applyAlignment="1">
      <alignment horizontal="center" vertical="top" wrapText="1"/>
    </xf>
    <xf numFmtId="0" fontId="3" fillId="0" borderId="22" xfId="0" applyFont="1" applyFill="1" applyBorder="1" applyAlignment="1">
      <alignment vertical="top" wrapText="1"/>
    </xf>
    <xf numFmtId="2" fontId="4" fillId="0" borderId="22" xfId="22" applyNumberFormat="1" applyFont="1" applyFill="1" applyBorder="1" applyAlignment="1">
      <alignment horizontal="right" vertical="top"/>
    </xf>
    <xf numFmtId="2" fontId="4" fillId="0" borderId="22" xfId="0" applyNumberFormat="1" applyFont="1" applyFill="1" applyBorder="1" applyAlignment="1">
      <alignment horizontal="right" vertical="top"/>
    </xf>
    <xf numFmtId="0" fontId="4" fillId="0" borderId="22" xfId="0" applyFont="1" applyFill="1" applyBorder="1" applyAlignment="1">
      <alignment vertical="top" wrapText="1"/>
    </xf>
    <xf numFmtId="0" fontId="4" fillId="0" borderId="22" xfId="0" applyFont="1" applyBorder="1" applyAlignment="1">
      <alignment horizontal="center" vertical="top" wrapText="1"/>
    </xf>
    <xf numFmtId="2" fontId="4" fillId="0" borderId="22" xfId="22" applyNumberFormat="1" applyFont="1" applyBorder="1" applyAlignment="1">
      <alignment horizontal="right" vertical="top"/>
    </xf>
    <xf numFmtId="0" fontId="4" fillId="0" borderId="22" xfId="0" applyFont="1" applyBorder="1" applyAlignment="1">
      <alignment horizontal="center" vertical="top"/>
    </xf>
    <xf numFmtId="0" fontId="4" fillId="0" borderId="22" xfId="0" applyFont="1" applyFill="1" applyBorder="1" applyAlignment="1">
      <alignment horizontal="left" vertical="top" wrapText="1"/>
    </xf>
    <xf numFmtId="2" fontId="4" fillId="0" borderId="22" xfId="0" applyNumberFormat="1" applyFont="1" applyFill="1" applyBorder="1" applyAlignment="1">
      <alignment horizontal="center" vertical="top" wrapText="1"/>
    </xf>
    <xf numFmtId="0" fontId="4" fillId="0" borderId="22" xfId="34" applyNumberFormat="1" applyFont="1" applyFill="1" applyBorder="1" applyAlignment="1" applyProtection="1">
      <alignment vertical="top" wrapText="1"/>
    </xf>
    <xf numFmtId="2" fontId="4" fillId="0" borderId="22" xfId="44" applyNumberFormat="1" applyFont="1" applyFill="1" applyBorder="1" applyAlignment="1">
      <alignment horizontal="center" vertical="top" wrapText="1"/>
    </xf>
    <xf numFmtId="0" fontId="3" fillId="0" borderId="22" xfId="0" applyNumberFormat="1" applyFont="1" applyFill="1" applyBorder="1" applyAlignment="1">
      <alignment vertical="top" wrapText="1"/>
    </xf>
    <xf numFmtId="0" fontId="27" fillId="0" borderId="22" xfId="0" applyFont="1" applyFill="1" applyBorder="1" applyAlignment="1">
      <alignment horizontal="center" vertical="top" wrapText="1"/>
    </xf>
    <xf numFmtId="2" fontId="27" fillId="0" borderId="22" xfId="22" applyNumberFormat="1" applyFont="1" applyFill="1" applyBorder="1" applyAlignment="1">
      <alignment horizontal="right" vertical="top"/>
    </xf>
    <xf numFmtId="0" fontId="27" fillId="0" borderId="22" xfId="0" applyFont="1" applyFill="1" applyBorder="1" applyAlignment="1">
      <alignment horizontal="center" vertical="top"/>
    </xf>
    <xf numFmtId="0" fontId="4" fillId="0" borderId="22" xfId="0" applyFont="1" applyFill="1" applyBorder="1" applyAlignment="1">
      <alignment horizontal="center" vertical="top"/>
    </xf>
    <xf numFmtId="0" fontId="4" fillId="0" borderId="22" xfId="34" applyNumberFormat="1" applyFont="1" applyFill="1" applyBorder="1" applyAlignment="1" applyProtection="1">
      <alignment horizontal="center" vertical="top" wrapText="1"/>
    </xf>
    <xf numFmtId="0" fontId="3" fillId="0" borderId="22" xfId="34" applyNumberFormat="1" applyFont="1" applyFill="1" applyBorder="1" applyAlignment="1" applyProtection="1">
      <alignment horizontal="center" vertical="top" wrapText="1"/>
    </xf>
    <xf numFmtId="0" fontId="4" fillId="0" borderId="22" xfId="0" applyFont="1" applyBorder="1" applyAlignment="1">
      <alignment horizontal="left" vertical="top" wrapText="1"/>
    </xf>
    <xf numFmtId="0" fontId="4" fillId="0" borderId="22" xfId="0" applyFont="1" applyBorder="1" applyAlignment="1">
      <alignment vertical="top" wrapText="1"/>
    </xf>
    <xf numFmtId="2" fontId="4" fillId="0" borderId="17" xfId="34" applyNumberFormat="1" applyFont="1" applyFill="1" applyBorder="1" applyAlignment="1" applyProtection="1">
      <alignment horizontal="right" vertical="center" wrapText="1"/>
    </xf>
    <xf numFmtId="0" fontId="4" fillId="0" borderId="18" xfId="34" applyNumberFormat="1" applyFont="1" applyFill="1" applyBorder="1" applyAlignment="1" applyProtection="1">
      <alignment horizontal="center" vertical="center" wrapText="1"/>
    </xf>
    <xf numFmtId="0" fontId="4" fillId="0" borderId="22" xfId="0" applyFont="1" applyBorder="1" applyAlignment="1">
      <alignment horizontal="center" vertical="center" wrapText="1"/>
    </xf>
    <xf numFmtId="2" fontId="4" fillId="0" borderId="22" xfId="44" applyNumberFormat="1" applyFont="1" applyFill="1" applyBorder="1" applyAlignment="1">
      <alignment horizontal="center" vertical="center" wrapText="1"/>
    </xf>
    <xf numFmtId="2" fontId="4" fillId="0" borderId="22" xfId="0" applyNumberFormat="1" applyFont="1" applyFill="1" applyBorder="1" applyAlignment="1">
      <alignment horizontal="right" vertical="center" wrapText="1"/>
    </xf>
    <xf numFmtId="0" fontId="4" fillId="0" borderId="17" xfId="0" applyFont="1" applyBorder="1" applyAlignment="1">
      <alignment vertical="top"/>
    </xf>
    <xf numFmtId="0" fontId="4" fillId="2" borderId="22" xfId="0" applyFont="1" applyFill="1" applyBorder="1" applyAlignment="1">
      <alignment horizontal="center" vertical="top" wrapText="1"/>
    </xf>
    <xf numFmtId="0" fontId="3" fillId="0" borderId="22" xfId="0" applyFont="1" applyFill="1" applyBorder="1" applyAlignment="1">
      <alignment horizontal="left" vertical="top" wrapText="1"/>
    </xf>
    <xf numFmtId="0" fontId="24" fillId="0" borderId="22" xfId="0" applyFont="1" applyFill="1" applyBorder="1" applyAlignment="1">
      <alignment vertical="top" wrapText="1"/>
    </xf>
    <xf numFmtId="2" fontId="4" fillId="0" borderId="22" xfId="0" applyNumberFormat="1" applyFont="1" applyFill="1" applyBorder="1" applyAlignment="1">
      <alignment horizontal="center" vertical="top"/>
    </xf>
    <xf numFmtId="168" fontId="4" fillId="0" borderId="22" xfId="0" applyNumberFormat="1" applyFont="1" applyFill="1" applyBorder="1" applyAlignment="1">
      <alignment horizontal="center" vertical="top"/>
    </xf>
    <xf numFmtId="0" fontId="3" fillId="0" borderId="22" xfId="0" applyFont="1" applyBorder="1" applyAlignment="1">
      <alignment vertical="top" wrapText="1"/>
    </xf>
    <xf numFmtId="2" fontId="3" fillId="0" borderId="22" xfId="22" applyNumberFormat="1" applyFont="1" applyFill="1" applyBorder="1" applyAlignment="1">
      <alignment horizontal="right" vertical="top"/>
    </xf>
    <xf numFmtId="0" fontId="3" fillId="0" borderId="22" xfId="0" applyFont="1" applyFill="1" applyBorder="1" applyAlignment="1">
      <alignment horizontal="center" vertical="top"/>
    </xf>
    <xf numFmtId="168" fontId="4" fillId="0" borderId="17" xfId="0" applyNumberFormat="1" applyFont="1" applyBorder="1" applyAlignment="1">
      <alignment horizontal="right" vertical="center"/>
    </xf>
    <xf numFmtId="0" fontId="4" fillId="0" borderId="18" xfId="0" applyFont="1" applyBorder="1" applyAlignment="1">
      <alignment horizontal="left" vertical="center"/>
    </xf>
    <xf numFmtId="2" fontId="4" fillId="0" borderId="22" xfId="22" applyNumberFormat="1" applyFont="1" applyBorder="1" applyAlignment="1">
      <alignment horizontal="right" vertical="center"/>
    </xf>
    <xf numFmtId="0" fontId="4" fillId="0" borderId="22" xfId="0" applyFont="1" applyBorder="1" applyAlignment="1">
      <alignment horizontal="center" vertical="center"/>
    </xf>
    <xf numFmtId="0" fontId="4" fillId="0" borderId="23" xfId="0" applyFont="1" applyFill="1" applyBorder="1" applyAlignment="1">
      <alignment horizontal="center" vertical="top" wrapText="1"/>
    </xf>
    <xf numFmtId="0" fontId="4" fillId="0" borderId="23" xfId="0" applyFont="1" applyBorder="1" applyAlignment="1">
      <alignment vertical="top" wrapText="1"/>
    </xf>
    <xf numFmtId="0" fontId="4" fillId="0" borderId="23" xfId="0" applyFont="1" applyBorder="1" applyAlignment="1">
      <alignment horizontal="center" vertical="center" wrapText="1"/>
    </xf>
    <xf numFmtId="2" fontId="4" fillId="0" borderId="23" xfId="22" applyNumberFormat="1" applyFont="1" applyBorder="1" applyAlignment="1">
      <alignment horizontal="right" vertical="center"/>
    </xf>
    <xf numFmtId="0" fontId="4" fillId="0" borderId="23" xfId="0" applyFont="1" applyBorder="1" applyAlignment="1">
      <alignment horizontal="center" vertical="center"/>
    </xf>
    <xf numFmtId="2" fontId="4" fillId="0" borderId="23" xfId="0" applyNumberFormat="1" applyFont="1" applyFill="1" applyBorder="1" applyAlignment="1">
      <alignment horizontal="right" vertical="top"/>
    </xf>
    <xf numFmtId="0" fontId="3" fillId="0" borderId="1" xfId="0" applyFont="1" applyBorder="1"/>
    <xf numFmtId="0" fontId="3" fillId="0" borderId="1" xfId="0" applyFont="1" applyBorder="1" applyAlignment="1">
      <alignment horizontal="center" vertical="center" wrapText="1"/>
    </xf>
    <xf numFmtId="2" fontId="3" fillId="0" borderId="1" xfId="22" applyNumberFormat="1" applyFont="1" applyBorder="1" applyAlignment="1">
      <alignment horizontal="right" vertical="center"/>
    </xf>
    <xf numFmtId="2" fontId="3" fillId="0" borderId="21" xfId="0" applyNumberFormat="1" applyFont="1" applyFill="1" applyBorder="1" applyAlignment="1">
      <alignment horizontal="right" vertical="top"/>
    </xf>
    <xf numFmtId="0" fontId="3" fillId="0" borderId="0" xfId="0" applyFont="1"/>
    <xf numFmtId="2" fontId="3" fillId="0" borderId="1" xfId="0" applyNumberFormat="1" applyFont="1" applyFill="1" applyBorder="1" applyAlignment="1">
      <alignment horizontal="center" vertical="top"/>
    </xf>
    <xf numFmtId="2" fontId="3" fillId="0" borderId="0" xfId="0" applyNumberFormat="1" applyFont="1"/>
    <xf numFmtId="0" fontId="31" fillId="0" borderId="22" xfId="0" applyFont="1" applyBorder="1" applyAlignment="1">
      <alignment vertical="top" wrapText="1"/>
    </xf>
    <xf numFmtId="2" fontId="31" fillId="0" borderId="22" xfId="0" applyNumberFormat="1" applyFont="1" applyBorder="1" applyAlignment="1">
      <alignment horizontal="center" vertical="top"/>
    </xf>
    <xf numFmtId="2" fontId="4" fillId="0" borderId="0" xfId="0" applyNumberFormat="1" applyFont="1"/>
    <xf numFmtId="2" fontId="4" fillId="0" borderId="22" xfId="0" applyNumberFormat="1" applyFont="1" applyFill="1" applyBorder="1" applyAlignment="1">
      <alignment horizontal="right" vertical="top" wrapText="1"/>
    </xf>
    <xf numFmtId="0" fontId="18" fillId="0" borderId="7" xfId="56" applyFont="1" applyBorder="1" applyAlignment="1">
      <alignment horizontal="center"/>
    </xf>
    <xf numFmtId="0" fontId="18" fillId="0" borderId="0" xfId="56" applyFont="1" applyBorder="1" applyAlignment="1">
      <alignment horizontal="center"/>
    </xf>
    <xf numFmtId="0" fontId="18" fillId="0" borderId="8" xfId="56" applyFont="1" applyBorder="1" applyAlignment="1">
      <alignment horizontal="center"/>
    </xf>
    <xf numFmtId="0" fontId="18" fillId="0" borderId="7" xfId="44" applyFont="1" applyFill="1" applyBorder="1" applyAlignment="1">
      <alignment horizontal="center"/>
    </xf>
    <xf numFmtId="0" fontId="18" fillId="0" borderId="0" xfId="44" applyFont="1" applyFill="1" applyBorder="1" applyAlignment="1">
      <alignment horizontal="center"/>
    </xf>
    <xf numFmtId="0" fontId="18" fillId="0" borderId="8" xfId="44" applyFont="1" applyFill="1" applyBorder="1" applyAlignment="1">
      <alignment horizontal="center"/>
    </xf>
    <xf numFmtId="0" fontId="18" fillId="0" borderId="7" xfId="44" applyFont="1" applyFill="1" applyBorder="1" applyAlignment="1">
      <alignment horizontal="justify" vertical="top" wrapText="1"/>
    </xf>
    <xf numFmtId="0" fontId="18" fillId="0" borderId="0" xfId="44" applyFont="1" applyFill="1" applyBorder="1" applyAlignment="1">
      <alignment horizontal="justify" vertical="top" wrapText="1"/>
    </xf>
    <xf numFmtId="0" fontId="18" fillId="0" borderId="8" xfId="44" applyFont="1" applyFill="1" applyBorder="1" applyAlignment="1">
      <alignment horizontal="justify" vertical="top" wrapText="1"/>
    </xf>
    <xf numFmtId="0" fontId="18" fillId="0" borderId="7" xfId="56" applyFont="1" applyBorder="1" applyAlignment="1">
      <alignment horizontal="center" vertical="center"/>
    </xf>
    <xf numFmtId="0" fontId="18" fillId="0" borderId="0" xfId="56" applyFont="1" applyBorder="1" applyAlignment="1">
      <alignment horizontal="center" vertical="center"/>
    </xf>
    <xf numFmtId="0" fontId="18" fillId="0" borderId="8" xfId="56" applyFont="1" applyBorder="1" applyAlignment="1">
      <alignment horizontal="center" vertical="center"/>
    </xf>
    <xf numFmtId="0" fontId="14" fillId="0" borderId="0" xfId="44" applyFont="1" applyFill="1" applyAlignment="1">
      <alignment horizontal="left" vertical="top" wrapText="1"/>
    </xf>
    <xf numFmtId="0" fontId="2" fillId="0" borderId="0" xfId="44" applyFont="1" applyFill="1" applyAlignment="1">
      <alignment horizontal="left" vertical="top" wrapText="1"/>
    </xf>
    <xf numFmtId="0" fontId="26" fillId="0" borderId="0" xfId="40" applyFont="1" applyBorder="1" applyAlignment="1">
      <alignment horizontal="left" vertical="center" wrapText="1"/>
    </xf>
    <xf numFmtId="0" fontId="14" fillId="0" borderId="0" xfId="44" applyFont="1" applyFill="1" applyBorder="1" applyAlignment="1">
      <alignment horizontal="left" vertical="center" wrapText="1"/>
    </xf>
    <xf numFmtId="0" fontId="24" fillId="0" borderId="3" xfId="0" applyFont="1" applyFill="1" applyBorder="1" applyAlignment="1">
      <alignment horizontal="justify" vertical="center" wrapText="1"/>
    </xf>
    <xf numFmtId="0" fontId="24" fillId="0" borderId="12" xfId="0" applyFont="1" applyFill="1" applyBorder="1" applyAlignment="1">
      <alignment horizontal="justify" vertical="center" wrapText="1"/>
    </xf>
    <xf numFmtId="0" fontId="24" fillId="0" borderId="2" xfId="0" applyFont="1" applyFill="1" applyBorder="1" applyAlignment="1">
      <alignment horizontal="justify" vertical="center" wrapText="1"/>
    </xf>
    <xf numFmtId="0" fontId="29" fillId="0" borderId="15" xfId="0" applyFont="1" applyBorder="1" applyAlignment="1">
      <alignment horizontal="center" vertical="top"/>
    </xf>
    <xf numFmtId="168" fontId="3" fillId="0" borderId="3" xfId="0" applyNumberFormat="1" applyFont="1" applyBorder="1" applyAlignment="1">
      <alignment horizontal="center" vertical="center"/>
    </xf>
    <xf numFmtId="168" fontId="3" fillId="0" borderId="2" xfId="0" applyNumberFormat="1" applyFont="1" applyBorder="1" applyAlignment="1">
      <alignment horizontal="center" vertical="center"/>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0" fontId="21" fillId="0" borderId="15" xfId="0" applyFont="1" applyFill="1" applyBorder="1" applyAlignment="1">
      <alignment horizontal="center" vertical="top" wrapText="1"/>
    </xf>
    <xf numFmtId="0" fontId="3" fillId="0" borderId="3"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2" xfId="0" applyFont="1" applyFill="1" applyBorder="1" applyAlignment="1">
      <alignment horizontal="left" vertical="top" wrapText="1"/>
    </xf>
    <xf numFmtId="0" fontId="3" fillId="0" borderId="13"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 xfId="44" applyFont="1" applyFill="1" applyBorder="1" applyAlignment="1">
      <alignment horizontal="center" vertical="center" wrapText="1"/>
    </xf>
    <xf numFmtId="0" fontId="3" fillId="3" borderId="26" xfId="0" applyFont="1" applyFill="1" applyBorder="1" applyAlignment="1">
      <alignment horizontal="left" vertical="top" wrapText="1"/>
    </xf>
    <xf numFmtId="0" fontId="4" fillId="0" borderId="26" xfId="0" applyFont="1" applyBorder="1" applyAlignment="1">
      <alignment horizontal="left" vertical="top" wrapText="1"/>
    </xf>
    <xf numFmtId="0" fontId="4" fillId="0" borderId="26" xfId="0" applyFont="1" applyBorder="1" applyAlignment="1">
      <alignment vertical="top" wrapText="1"/>
    </xf>
    <xf numFmtId="0" fontId="30" fillId="0" borderId="26" xfId="0" applyFont="1" applyBorder="1" applyAlignment="1">
      <alignment vertical="top" wrapText="1"/>
    </xf>
    <xf numFmtId="2" fontId="31" fillId="0" borderId="26" xfId="0" applyNumberFormat="1" applyFont="1" applyBorder="1" applyAlignment="1">
      <alignment horizontal="center" vertical="top"/>
    </xf>
  </cellXfs>
  <cellStyles count="61">
    <cellStyle name=" " xfId="1"/>
    <cellStyle name=" bolted" xfId="2"/>
    <cellStyle name=" Log" xfId="3"/>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ÅëÈ­ [0]_¿ù°£" xfId="17"/>
    <cellStyle name="ÅëÈ­_¿ù°£" xfId="18"/>
    <cellStyle name="ÄÞ¸¶ [0]_¿ù°£" xfId="19"/>
    <cellStyle name="ÄÞ¸¶_¿ù°£" xfId="20"/>
    <cellStyle name="Ç¥ÁØ_»çÀ¯¾ç½Ä" xfId="21"/>
    <cellStyle name="Comma" xfId="22" builtinId="3"/>
    <cellStyle name="Comma 17 2" xfId="23"/>
    <cellStyle name="Comma 18 2" xfId="24"/>
    <cellStyle name="Comma 2" xfId="25"/>
    <cellStyle name="Comma 2 10 13" xfId="26"/>
    <cellStyle name="Comma 2 12" xfId="27"/>
    <cellStyle name="Comma 2 2" xfId="28"/>
    <cellStyle name="Comma 3" xfId="29"/>
    <cellStyle name="Comma 4" xfId="30"/>
    <cellStyle name="Comma 6" xfId="31"/>
    <cellStyle name="Currency 2" xfId="32"/>
    <cellStyle name="Currency 2 2" xfId="33"/>
    <cellStyle name="Currency 3" xfId="34"/>
    <cellStyle name="Currency 3 2" xfId="35"/>
    <cellStyle name="Currency 4" xfId="36"/>
    <cellStyle name="Currency 5" xfId="37"/>
    <cellStyle name="Currency 6" xfId="38"/>
    <cellStyle name="ERAL2" xfId="39"/>
    <cellStyle name="Normal" xfId="0" builtinId="0"/>
    <cellStyle name="Normal 10" xfId="40"/>
    <cellStyle name="Normal 10 2" xfId="41"/>
    <cellStyle name="Normal 14 2" xfId="42"/>
    <cellStyle name="Normal 2" xfId="43"/>
    <cellStyle name="Normal 2 2" xfId="44"/>
    <cellStyle name="Normal 2 2 3" xfId="45"/>
    <cellStyle name="Normal 2 3" xfId="46"/>
    <cellStyle name="Normal 2_ A 10 Pset 1009 lpm (20)" xfId="47"/>
    <cellStyle name="Normal 3" xfId="48"/>
    <cellStyle name="Normal 3 2" xfId="49"/>
    <cellStyle name="Normal 4" xfId="50"/>
    <cellStyle name="Normal 44" xfId="51"/>
    <cellStyle name="Normal 5" xfId="52"/>
    <cellStyle name="Normal 6" xfId="53"/>
    <cellStyle name="Normal 62" xfId="54"/>
    <cellStyle name="Normal 7" xfId="55"/>
    <cellStyle name="Normal_755 VirudhunagarCWSSBoQ" xfId="56"/>
    <cellStyle name="Norm䌀l" xfId="57"/>
    <cellStyle name="Percent 2" xfId="58"/>
    <cellStyle name="Style 1" xfId="59"/>
    <cellStyle name="Style 2" xfId="6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cstate="print">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TBAL9697 -group wise  sdpl"/>
      <sheetName val="DATA"/>
      <sheetName val="Sheet1"/>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tabSelected="1" view="pageBreakPreview" zoomScaleSheetLayoutView="100" workbookViewId="0">
      <selection activeCell="G33" sqref="G33"/>
    </sheetView>
  </sheetViews>
  <sheetFormatPr defaultRowHeight="12.75"/>
  <cols>
    <col min="1" max="16384" width="9.140625" style="6"/>
  </cols>
  <sheetData>
    <row r="1" spans="1:15" ht="19.5" thickTop="1">
      <c r="A1" s="11"/>
      <c r="B1" s="12"/>
      <c r="C1" s="12"/>
      <c r="D1" s="12"/>
      <c r="E1" s="12"/>
      <c r="F1" s="12"/>
      <c r="G1" s="12"/>
      <c r="H1" s="12"/>
      <c r="I1" s="12"/>
      <c r="J1" s="12"/>
      <c r="K1" s="12"/>
      <c r="L1" s="12"/>
      <c r="M1" s="13"/>
    </row>
    <row r="2" spans="1:15">
      <c r="A2" s="14"/>
      <c r="B2" s="5"/>
      <c r="C2" s="5"/>
      <c r="D2" s="5"/>
      <c r="E2" s="5"/>
      <c r="F2" s="5"/>
      <c r="G2" s="5"/>
      <c r="H2" s="5"/>
      <c r="I2" s="5"/>
      <c r="J2" s="5"/>
      <c r="K2" s="5"/>
      <c r="L2" s="5"/>
      <c r="M2" s="15"/>
    </row>
    <row r="3" spans="1:15" ht="20.25">
      <c r="A3" s="123" t="s">
        <v>73</v>
      </c>
      <c r="B3" s="124"/>
      <c r="C3" s="124"/>
      <c r="D3" s="124"/>
      <c r="E3" s="124"/>
      <c r="F3" s="124"/>
      <c r="G3" s="124"/>
      <c r="H3" s="124"/>
      <c r="I3" s="124"/>
      <c r="J3" s="124"/>
      <c r="K3" s="124"/>
      <c r="L3" s="124"/>
      <c r="M3" s="125"/>
      <c r="N3" s="16"/>
      <c r="O3" s="16"/>
    </row>
    <row r="4" spans="1:15" ht="20.25">
      <c r="A4" s="123" t="s">
        <v>81</v>
      </c>
      <c r="B4" s="124"/>
      <c r="C4" s="124"/>
      <c r="D4" s="124"/>
      <c r="E4" s="124"/>
      <c r="F4" s="124"/>
      <c r="G4" s="124"/>
      <c r="H4" s="124"/>
      <c r="I4" s="124"/>
      <c r="J4" s="124"/>
      <c r="K4" s="124"/>
      <c r="L4" s="124"/>
      <c r="M4" s="125"/>
      <c r="N4" s="16"/>
      <c r="O4" s="16"/>
    </row>
    <row r="5" spans="1:15" ht="20.25">
      <c r="A5" s="123" t="s">
        <v>82</v>
      </c>
      <c r="B5" s="124"/>
      <c r="C5" s="124"/>
      <c r="D5" s="124"/>
      <c r="E5" s="124"/>
      <c r="F5" s="124"/>
      <c r="G5" s="124"/>
      <c r="H5" s="124"/>
      <c r="I5" s="124"/>
      <c r="J5" s="124"/>
      <c r="K5" s="124"/>
      <c r="L5" s="124"/>
      <c r="M5" s="125"/>
    </row>
    <row r="6" spans="1:15" ht="20.25">
      <c r="A6" s="123" t="s">
        <v>74</v>
      </c>
      <c r="B6" s="124"/>
      <c r="C6" s="124"/>
      <c r="D6" s="124"/>
      <c r="E6" s="124"/>
      <c r="F6" s="124"/>
      <c r="G6" s="124"/>
      <c r="H6" s="124"/>
      <c r="I6" s="124"/>
      <c r="J6" s="124"/>
      <c r="K6" s="124"/>
      <c r="L6" s="124"/>
      <c r="M6" s="125"/>
    </row>
    <row r="7" spans="1:15" ht="20.25">
      <c r="A7" s="24"/>
      <c r="B7" s="25"/>
      <c r="C7" s="25"/>
      <c r="D7" s="25"/>
      <c r="E7" s="25"/>
      <c r="F7" s="25"/>
      <c r="G7" s="25"/>
      <c r="H7" s="25"/>
      <c r="I7" s="25"/>
      <c r="J7" s="25"/>
      <c r="K7" s="25"/>
      <c r="L7" s="25"/>
      <c r="M7" s="26"/>
    </row>
    <row r="8" spans="1:15" ht="20.25">
      <c r="A8" s="17"/>
      <c r="B8" s="5"/>
      <c r="C8" s="5"/>
      <c r="D8" s="5"/>
      <c r="E8" s="5"/>
      <c r="F8" s="5"/>
      <c r="G8" s="5"/>
      <c r="H8" s="5"/>
      <c r="I8" s="5"/>
      <c r="J8" s="5"/>
      <c r="K8" s="5"/>
      <c r="L8" s="5"/>
      <c r="M8" s="15"/>
    </row>
    <row r="9" spans="1:15" ht="15.75">
      <c r="A9" s="18"/>
      <c r="B9" s="5"/>
      <c r="C9" s="5"/>
      <c r="D9" s="5"/>
      <c r="E9" s="5"/>
      <c r="F9" s="5"/>
      <c r="G9" s="5"/>
      <c r="H9" s="5"/>
      <c r="I9" s="5"/>
      <c r="J9" s="5"/>
      <c r="K9" s="5"/>
      <c r="L9" s="5"/>
      <c r="M9" s="15"/>
    </row>
    <row r="10" spans="1:15">
      <c r="A10" s="14"/>
      <c r="B10" s="5"/>
      <c r="C10" s="5"/>
      <c r="D10" s="5"/>
      <c r="E10" s="5"/>
      <c r="F10" s="5"/>
      <c r="G10" s="5"/>
      <c r="H10" s="5"/>
      <c r="I10" s="5"/>
      <c r="J10" s="5"/>
      <c r="K10" s="5"/>
      <c r="L10" s="5"/>
      <c r="M10" s="15"/>
    </row>
    <row r="11" spans="1:15" ht="15.75">
      <c r="A11" s="19"/>
      <c r="B11" s="5"/>
      <c r="C11" s="5"/>
      <c r="D11" s="5"/>
      <c r="E11" s="5"/>
      <c r="F11" s="5"/>
      <c r="G11" s="5"/>
      <c r="H11" s="5"/>
      <c r="I11" s="5"/>
      <c r="J11" s="5"/>
      <c r="K11" s="5"/>
      <c r="L11" s="5"/>
      <c r="M11" s="15"/>
    </row>
    <row r="12" spans="1:15">
      <c r="A12" s="14"/>
      <c r="B12" s="5"/>
      <c r="C12" s="5"/>
      <c r="D12" s="5"/>
      <c r="E12" s="5"/>
      <c r="F12" s="5"/>
      <c r="G12" s="5"/>
      <c r="H12" s="5"/>
      <c r="I12" s="5"/>
      <c r="J12" s="5"/>
      <c r="K12" s="5"/>
      <c r="L12" s="5"/>
      <c r="M12" s="15"/>
    </row>
    <row r="13" spans="1:15">
      <c r="A13" s="14"/>
      <c r="B13" s="5"/>
      <c r="C13" s="5"/>
      <c r="D13" s="5"/>
      <c r="E13" s="5"/>
      <c r="F13" s="5"/>
      <c r="G13" s="5"/>
      <c r="H13" s="5"/>
      <c r="I13" s="5"/>
      <c r="J13" s="5"/>
      <c r="K13" s="5"/>
      <c r="L13" s="5"/>
      <c r="M13" s="15"/>
    </row>
    <row r="14" spans="1:15">
      <c r="A14" s="14"/>
      <c r="B14" s="5"/>
      <c r="C14" s="5"/>
      <c r="D14" s="5"/>
      <c r="E14" s="5"/>
      <c r="F14" s="5"/>
      <c r="G14" s="5"/>
      <c r="H14" s="5"/>
      <c r="I14" s="5"/>
      <c r="J14" s="5"/>
      <c r="K14" s="5"/>
      <c r="L14" s="5"/>
      <c r="M14" s="15"/>
    </row>
    <row r="15" spans="1:15">
      <c r="A15" s="14"/>
      <c r="B15" s="5"/>
      <c r="C15" s="5"/>
      <c r="D15" s="5"/>
      <c r="E15" s="5"/>
      <c r="F15" s="5"/>
      <c r="G15" s="5"/>
      <c r="H15" s="5"/>
      <c r="I15" s="5"/>
      <c r="J15" s="5"/>
      <c r="K15" s="5"/>
      <c r="L15" s="5"/>
      <c r="M15" s="15"/>
    </row>
    <row r="16" spans="1:15" ht="15.75">
      <c r="A16" s="20"/>
      <c r="B16" s="5"/>
      <c r="C16" s="5"/>
      <c r="D16" s="5"/>
      <c r="E16" s="5"/>
      <c r="F16" s="5"/>
      <c r="G16" s="5"/>
      <c r="H16" s="5"/>
      <c r="I16" s="5"/>
      <c r="J16" s="5"/>
      <c r="K16" s="5"/>
      <c r="L16" s="5"/>
      <c r="M16" s="15"/>
    </row>
    <row r="17" spans="1:13">
      <c r="A17" s="14"/>
      <c r="B17" s="5"/>
      <c r="C17" s="5"/>
      <c r="D17" s="5"/>
      <c r="E17" s="5"/>
      <c r="F17" s="5"/>
      <c r="G17" s="5"/>
      <c r="H17" s="5"/>
      <c r="I17" s="5"/>
      <c r="J17" s="5"/>
      <c r="K17" s="5"/>
      <c r="L17" s="5"/>
      <c r="M17" s="15"/>
    </row>
    <row r="18" spans="1:13" ht="67.5" customHeight="1">
      <c r="A18" s="126" t="s">
        <v>252</v>
      </c>
      <c r="B18" s="127"/>
      <c r="C18" s="127"/>
      <c r="D18" s="127"/>
      <c r="E18" s="127"/>
      <c r="F18" s="127"/>
      <c r="G18" s="127"/>
      <c r="H18" s="127"/>
      <c r="I18" s="127"/>
      <c r="J18" s="127"/>
      <c r="K18" s="127"/>
      <c r="L18" s="127"/>
      <c r="M18" s="128"/>
    </row>
    <row r="19" spans="1:13">
      <c r="A19" s="14"/>
      <c r="B19" s="5"/>
      <c r="C19" s="5"/>
      <c r="D19" s="5"/>
      <c r="E19" s="5"/>
      <c r="F19" s="5"/>
      <c r="G19" s="5"/>
      <c r="H19" s="5"/>
      <c r="I19" s="5"/>
      <c r="J19" s="5"/>
      <c r="K19" s="5"/>
      <c r="L19" s="5"/>
      <c r="M19" s="15"/>
    </row>
    <row r="20" spans="1:13" ht="9.75" customHeight="1">
      <c r="A20" s="14"/>
      <c r="B20" s="5"/>
      <c r="C20" s="5"/>
      <c r="D20" s="5"/>
      <c r="E20" s="5"/>
      <c r="F20" s="5"/>
      <c r="G20" s="5"/>
      <c r="H20" s="5"/>
      <c r="I20" s="5"/>
      <c r="J20" s="5"/>
      <c r="K20" s="5"/>
      <c r="L20" s="5"/>
      <c r="M20" s="15"/>
    </row>
    <row r="21" spans="1:13" ht="29.25" customHeight="1">
      <c r="A21" s="129" t="s">
        <v>83</v>
      </c>
      <c r="B21" s="130"/>
      <c r="C21" s="130"/>
      <c r="D21" s="130"/>
      <c r="E21" s="130"/>
      <c r="F21" s="130"/>
      <c r="G21" s="130"/>
      <c r="H21" s="130"/>
      <c r="I21" s="130"/>
      <c r="J21" s="130"/>
      <c r="K21" s="130"/>
      <c r="L21" s="130"/>
      <c r="M21" s="131"/>
    </row>
    <row r="22" spans="1:13" ht="8.25" customHeight="1">
      <c r="A22" s="120"/>
      <c r="B22" s="121"/>
      <c r="C22" s="121"/>
      <c r="D22" s="121"/>
      <c r="E22" s="121"/>
      <c r="F22" s="121"/>
      <c r="G22" s="121"/>
      <c r="H22" s="121"/>
      <c r="I22" s="121"/>
      <c r="J22" s="121"/>
      <c r="K22" s="121"/>
      <c r="L22" s="121"/>
      <c r="M22" s="122"/>
    </row>
    <row r="23" spans="1:13">
      <c r="A23" s="14"/>
      <c r="B23" s="5"/>
      <c r="C23" s="5"/>
      <c r="D23" s="5"/>
      <c r="E23" s="5"/>
      <c r="F23" s="5"/>
      <c r="G23" s="5"/>
      <c r="H23" s="5"/>
      <c r="I23" s="5"/>
      <c r="J23" s="5"/>
      <c r="K23" s="5"/>
      <c r="L23" s="5"/>
      <c r="M23" s="15"/>
    </row>
    <row r="24" spans="1:13" ht="13.5" thickBot="1">
      <c r="A24" s="21"/>
      <c r="B24" s="22"/>
      <c r="C24" s="22"/>
      <c r="D24" s="22"/>
      <c r="E24" s="22"/>
      <c r="F24" s="22"/>
      <c r="G24" s="22"/>
      <c r="H24" s="22"/>
      <c r="I24" s="22"/>
      <c r="J24" s="22"/>
      <c r="K24" s="22"/>
      <c r="L24" s="22"/>
      <c r="M24" s="23"/>
    </row>
    <row r="25" spans="1:13" ht="13.5" thickTop="1"/>
  </sheetData>
  <mergeCells count="7">
    <mergeCell ref="A22:M22"/>
    <mergeCell ref="A4:M4"/>
    <mergeCell ref="A3:M3"/>
    <mergeCell ref="A5:M5"/>
    <mergeCell ref="A6:M6"/>
    <mergeCell ref="A18:M18"/>
    <mergeCell ref="A21:M21"/>
  </mergeCells>
  <pageMargins left="0.98425196850393704" right="0.23622047244094491" top="0.98425196850393704" bottom="0.98425196850393704" header="0.51181102362204722" footer="0.51181102362204722"/>
  <pageSetup paperSize="9" orientation="landscape" horizontalDpi="4294967295" verticalDpi="4294967295" r:id="rId1"/>
  <headerFooter alignWithMargins="0">
    <oddHeader>&amp;RO and M of CWSS 2022-23</oddHeader>
    <oddFooter>&amp;LContractor&amp;RSd/-Chief Engineer, TWAD, MDU</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F30" sqref="F30"/>
    </sheetView>
  </sheetViews>
  <sheetFormatPr defaultRowHeight="12.75"/>
  <cols>
    <col min="1" max="1" width="7" style="6" customWidth="1"/>
    <col min="2" max="2" width="9.140625" style="6"/>
    <col min="3" max="3" width="9.85546875" style="6" customWidth="1"/>
    <col min="4" max="13" width="9.140625" style="6"/>
    <col min="14" max="14" width="8.28515625" style="6" customWidth="1"/>
    <col min="15" max="16384" width="9.140625" style="6"/>
  </cols>
  <sheetData>
    <row r="1" spans="1:14" s="4" customFormat="1" ht="40.5" customHeight="1">
      <c r="A1" s="135" t="s">
        <v>249</v>
      </c>
      <c r="B1" s="135"/>
      <c r="C1" s="135"/>
      <c r="D1" s="135"/>
      <c r="E1" s="135"/>
      <c r="F1" s="135"/>
      <c r="G1" s="135"/>
      <c r="H1" s="135"/>
      <c r="I1" s="135"/>
      <c r="J1" s="135"/>
      <c r="K1" s="135"/>
      <c r="L1" s="135"/>
      <c r="M1" s="135"/>
      <c r="N1" s="135"/>
    </row>
    <row r="2" spans="1:14" ht="15.75">
      <c r="A2" s="5"/>
      <c r="B2" s="5"/>
      <c r="C2" s="5"/>
      <c r="D2" s="5"/>
      <c r="E2" s="5"/>
      <c r="G2" s="7" t="s">
        <v>53</v>
      </c>
    </row>
    <row r="3" spans="1:14">
      <c r="A3" s="8" t="s">
        <v>54</v>
      </c>
    </row>
    <row r="4" spans="1:14" ht="27.75" customHeight="1">
      <c r="A4" s="133" t="s">
        <v>55</v>
      </c>
      <c r="B4" s="133"/>
      <c r="C4" s="133"/>
      <c r="D4" s="133"/>
      <c r="E4" s="133"/>
      <c r="F4" s="133"/>
      <c r="G4" s="133"/>
      <c r="H4" s="133"/>
      <c r="I4" s="133"/>
      <c r="J4" s="133"/>
      <c r="K4" s="133"/>
      <c r="L4" s="133"/>
      <c r="M4" s="133"/>
      <c r="N4" s="133"/>
    </row>
    <row r="5" spans="1:14" ht="30.75" customHeight="1">
      <c r="A5" s="133" t="s">
        <v>56</v>
      </c>
      <c r="B5" s="133"/>
      <c r="C5" s="133"/>
      <c r="D5" s="133"/>
      <c r="E5" s="133"/>
      <c r="F5" s="133"/>
      <c r="G5" s="133"/>
      <c r="H5" s="133"/>
      <c r="I5" s="133"/>
      <c r="J5" s="133"/>
      <c r="K5" s="133"/>
      <c r="L5" s="133"/>
      <c r="M5" s="133"/>
      <c r="N5" s="133"/>
    </row>
    <row r="6" spans="1:14" ht="19.5" customHeight="1">
      <c r="A6" s="133" t="s">
        <v>57</v>
      </c>
      <c r="B6" s="133"/>
      <c r="C6" s="133"/>
      <c r="D6" s="133"/>
      <c r="E6" s="133"/>
      <c r="F6" s="133"/>
      <c r="G6" s="133"/>
      <c r="H6" s="133"/>
      <c r="I6" s="133"/>
      <c r="J6" s="133"/>
      <c r="K6" s="133"/>
      <c r="L6" s="133"/>
      <c r="M6" s="133"/>
      <c r="N6" s="133"/>
    </row>
    <row r="7" spans="1:14" ht="29.25" customHeight="1">
      <c r="A7" s="133" t="s">
        <v>58</v>
      </c>
      <c r="B7" s="133"/>
      <c r="C7" s="133"/>
      <c r="D7" s="133"/>
      <c r="E7" s="133"/>
      <c r="F7" s="133"/>
      <c r="G7" s="133"/>
      <c r="H7" s="133"/>
      <c r="I7" s="133"/>
      <c r="J7" s="133"/>
      <c r="K7" s="133"/>
      <c r="L7" s="133"/>
      <c r="M7" s="133"/>
      <c r="N7" s="133"/>
    </row>
    <row r="8" spans="1:14">
      <c r="A8" s="133" t="s">
        <v>59</v>
      </c>
      <c r="B8" s="133"/>
      <c r="C8" s="133"/>
      <c r="D8" s="133"/>
      <c r="E8" s="133"/>
      <c r="F8" s="133"/>
      <c r="G8" s="133"/>
      <c r="H8" s="133"/>
      <c r="I8" s="133"/>
      <c r="J8" s="133"/>
      <c r="K8" s="133"/>
      <c r="L8" s="133"/>
      <c r="M8" s="133"/>
      <c r="N8" s="133"/>
    </row>
    <row r="9" spans="1:14" ht="28.5" customHeight="1">
      <c r="A9" s="133" t="s">
        <v>60</v>
      </c>
      <c r="B9" s="133"/>
      <c r="C9" s="133"/>
      <c r="D9" s="133"/>
      <c r="E9" s="133"/>
      <c r="F9" s="133"/>
      <c r="G9" s="133"/>
      <c r="H9" s="133"/>
      <c r="I9" s="133"/>
      <c r="J9" s="133"/>
      <c r="K9" s="133"/>
      <c r="L9" s="133"/>
      <c r="M9" s="133"/>
      <c r="N9" s="133"/>
    </row>
    <row r="10" spans="1:14" ht="17.25" customHeight="1">
      <c r="A10" s="133" t="s">
        <v>61</v>
      </c>
      <c r="B10" s="133"/>
      <c r="C10" s="133"/>
      <c r="D10" s="133"/>
      <c r="E10" s="133"/>
      <c r="F10" s="133"/>
      <c r="G10" s="133"/>
      <c r="H10" s="133"/>
      <c r="I10" s="133"/>
      <c r="J10" s="133"/>
      <c r="K10" s="133"/>
      <c r="L10" s="133"/>
      <c r="M10" s="133"/>
      <c r="N10" s="133"/>
    </row>
    <row r="11" spans="1:14">
      <c r="A11" s="133" t="s">
        <v>62</v>
      </c>
      <c r="B11" s="133"/>
      <c r="C11" s="133"/>
      <c r="D11" s="133"/>
      <c r="E11" s="133"/>
      <c r="F11" s="133"/>
      <c r="G11" s="133"/>
      <c r="H11" s="133"/>
      <c r="I11" s="133"/>
      <c r="J11" s="133"/>
      <c r="K11" s="133"/>
      <c r="L11" s="133"/>
      <c r="M11" s="133"/>
      <c r="N11" s="133"/>
    </row>
    <row r="12" spans="1:14" ht="27" customHeight="1">
      <c r="A12" s="133" t="s">
        <v>63</v>
      </c>
      <c r="B12" s="133"/>
      <c r="C12" s="133"/>
      <c r="D12" s="133"/>
      <c r="E12" s="133"/>
      <c r="F12" s="133"/>
      <c r="G12" s="133"/>
      <c r="H12" s="133"/>
      <c r="I12" s="133"/>
      <c r="J12" s="133"/>
      <c r="K12" s="133"/>
      <c r="L12" s="133"/>
      <c r="M12" s="133"/>
      <c r="N12" s="133"/>
    </row>
    <row r="13" spans="1:14" ht="15.75" customHeight="1">
      <c r="A13" s="134" t="s">
        <v>64</v>
      </c>
      <c r="B13" s="134"/>
      <c r="C13" s="134"/>
      <c r="D13" s="134"/>
      <c r="E13" s="134"/>
      <c r="F13" s="134"/>
      <c r="G13" s="134"/>
      <c r="H13" s="134"/>
      <c r="I13" s="134"/>
      <c r="J13" s="134"/>
      <c r="K13" s="134"/>
      <c r="L13" s="134"/>
      <c r="M13" s="134"/>
      <c r="N13" s="134"/>
    </row>
    <row r="14" spans="1:14" ht="54.75" customHeight="1">
      <c r="A14" s="133" t="s">
        <v>65</v>
      </c>
      <c r="B14" s="133"/>
      <c r="C14" s="133"/>
      <c r="D14" s="133"/>
      <c r="E14" s="133"/>
      <c r="F14" s="133"/>
      <c r="G14" s="133"/>
      <c r="H14" s="133"/>
      <c r="I14" s="133"/>
      <c r="J14" s="133"/>
      <c r="K14" s="133"/>
      <c r="L14" s="133"/>
      <c r="M14" s="133"/>
      <c r="N14" s="133"/>
    </row>
    <row r="15" spans="1:14">
      <c r="A15" s="132" t="s">
        <v>66</v>
      </c>
      <c r="B15" s="132"/>
      <c r="C15" s="132"/>
      <c r="D15" s="132"/>
      <c r="E15" s="132"/>
      <c r="F15" s="132"/>
      <c r="G15" s="132"/>
      <c r="H15" s="132"/>
      <c r="I15" s="132"/>
      <c r="J15" s="132"/>
      <c r="K15" s="132"/>
      <c r="L15" s="132"/>
      <c r="M15" s="132"/>
      <c r="N15" s="132"/>
    </row>
    <row r="16" spans="1:14" ht="29.25" customHeight="1">
      <c r="A16" s="132" t="s">
        <v>248</v>
      </c>
      <c r="B16" s="132"/>
      <c r="C16" s="132"/>
      <c r="D16" s="132"/>
      <c r="E16" s="132"/>
      <c r="F16" s="132"/>
      <c r="G16" s="132"/>
      <c r="H16" s="132"/>
      <c r="I16" s="132"/>
      <c r="J16" s="132"/>
      <c r="K16" s="132"/>
      <c r="L16" s="132"/>
      <c r="M16" s="132"/>
      <c r="N16" s="132"/>
    </row>
    <row r="17" spans="1:1">
      <c r="A17" s="9" t="s">
        <v>67</v>
      </c>
    </row>
    <row r="18" spans="1:1">
      <c r="A18" s="9" t="s">
        <v>68</v>
      </c>
    </row>
    <row r="19" spans="1:1">
      <c r="A19" s="10" t="s">
        <v>69</v>
      </c>
    </row>
    <row r="20" spans="1:1" ht="9" customHeight="1">
      <c r="A20" s="9" t="s">
        <v>70</v>
      </c>
    </row>
    <row r="21" spans="1:1">
      <c r="A21" s="9" t="s">
        <v>71</v>
      </c>
    </row>
    <row r="22" spans="1:1">
      <c r="A22" s="9" t="s">
        <v>72</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23622047244094491" top="0.98425196850393704" bottom="0.98425196850393704" header="0.51181102362204722" footer="0.51181102362204722"/>
  <pageSetup paperSize="9" scale="95" orientation="landscape" verticalDpi="4294967295" r:id="rId1"/>
  <headerFooter alignWithMargins="0">
    <oddHeader>&amp;RO and M CWSS 2022-23  II call</oddHeader>
    <oddFooter>&amp;LContractor&amp;C&amp;P&amp;RSd/-Chief Engineer, TWAD, MDU</oddFooter>
  </headerFooter>
</worksheet>
</file>

<file path=xl/worksheets/sheet3.xml><?xml version="1.0" encoding="utf-8"?>
<worksheet xmlns="http://schemas.openxmlformats.org/spreadsheetml/2006/main" xmlns:r="http://schemas.openxmlformats.org/officeDocument/2006/relationships">
  <dimension ref="A1:C7"/>
  <sheetViews>
    <sheetView view="pageBreakPreview" zoomScaleSheetLayoutView="100" workbookViewId="0">
      <selection activeCell="B14" sqref="B14"/>
    </sheetView>
  </sheetViews>
  <sheetFormatPr defaultColWidth="43.140625" defaultRowHeight="15"/>
  <cols>
    <col min="1" max="1" width="19.42578125" customWidth="1"/>
    <col min="2" max="2" width="83.28515625" customWidth="1"/>
    <col min="3" max="3" width="20" customWidth="1"/>
  </cols>
  <sheetData>
    <row r="1" spans="1:3" ht="22.5" customHeight="1">
      <c r="A1" s="139" t="s">
        <v>93</v>
      </c>
      <c r="B1" s="139"/>
      <c r="C1" s="139"/>
    </row>
    <row r="2" spans="1:3" ht="54" customHeight="1">
      <c r="A2" s="136" t="s">
        <v>250</v>
      </c>
      <c r="B2" s="137"/>
      <c r="C2" s="138"/>
    </row>
    <row r="3" spans="1:3" ht="35.25" customHeight="1">
      <c r="A3" s="1" t="s">
        <v>85</v>
      </c>
      <c r="B3" s="1" t="s">
        <v>35</v>
      </c>
      <c r="C3" s="1" t="s">
        <v>84</v>
      </c>
    </row>
    <row r="4" spans="1:3" ht="98.25" customHeight="1">
      <c r="A4" s="33"/>
      <c r="B4" s="3" t="s">
        <v>253</v>
      </c>
      <c r="C4" s="34"/>
    </row>
    <row r="5" spans="1:3" ht="45" customHeight="1">
      <c r="A5" s="33" t="s">
        <v>99</v>
      </c>
      <c r="B5" s="3" t="s">
        <v>248</v>
      </c>
      <c r="C5" s="114">
        <f>'A1'!I202</f>
        <v>0</v>
      </c>
    </row>
    <row r="6" spans="1:3" s="2" customFormat="1" ht="15.75"/>
    <row r="7" spans="1:3" s="2" customFormat="1" ht="12.75" customHeight="1"/>
  </sheetData>
  <mergeCells count="2">
    <mergeCell ref="A2:C2"/>
    <mergeCell ref="A1:C1"/>
  </mergeCells>
  <pageMargins left="1.0629921259842521" right="0.51181102362204722" top="0.98425196850393704" bottom="0.98425196850393704" header="0.51181102362204722" footer="0.51181102362204722"/>
  <pageSetup paperSize="9" scale="95" orientation="landscape" r:id="rId1"/>
  <headerFooter alignWithMargins="0">
    <oddHeader>&amp;RO and M CWSS 2022-23  II call</oddHeader>
    <oddFooter>&amp;LContractor&amp;C&amp;P&amp;RSd/-Chief Engineer, TWAD, MDU</oddFooter>
  </headerFooter>
</worksheet>
</file>

<file path=xl/worksheets/sheet4.xml><?xml version="1.0" encoding="utf-8"?>
<worksheet xmlns="http://schemas.openxmlformats.org/spreadsheetml/2006/main" xmlns:r="http://schemas.openxmlformats.org/officeDocument/2006/relationships">
  <dimension ref="A1:J292"/>
  <sheetViews>
    <sheetView view="pageBreakPreview" topLeftCell="A81" zoomScaleSheetLayoutView="100" workbookViewId="0">
      <selection activeCell="I203" sqref="I203"/>
    </sheetView>
  </sheetViews>
  <sheetFormatPr defaultRowHeight="12.75"/>
  <cols>
    <col min="1" max="1" width="6.28515625" style="38" customWidth="1"/>
    <col min="2" max="2" width="39" style="38" customWidth="1"/>
    <col min="3" max="3" width="10.5703125" style="43" customWidth="1"/>
    <col min="4" max="4" width="7.85546875" style="44" customWidth="1"/>
    <col min="5" max="5" width="14.85546875" style="46" customWidth="1"/>
    <col min="6" max="6" width="9.7109375" style="46" customWidth="1"/>
    <col min="7" max="7" width="12.28515625" style="47" customWidth="1"/>
    <col min="8" max="8" width="16.85546875" style="48" customWidth="1"/>
    <col min="9" max="9" width="17.28515625" style="49" customWidth="1"/>
    <col min="10" max="10" width="13.7109375" style="38" bestFit="1" customWidth="1"/>
    <col min="11" max="16384" width="9.140625" style="38"/>
  </cols>
  <sheetData>
    <row r="1" spans="1:9" ht="23.25" customHeight="1">
      <c r="A1" s="144" t="s">
        <v>86</v>
      </c>
      <c r="B1" s="144"/>
      <c r="C1" s="144"/>
      <c r="D1" s="144"/>
      <c r="E1" s="144"/>
      <c r="F1" s="144"/>
      <c r="G1" s="144"/>
      <c r="H1" s="144"/>
      <c r="I1" s="144"/>
    </row>
    <row r="2" spans="1:9" ht="34.5" customHeight="1">
      <c r="A2" s="145" t="s">
        <v>251</v>
      </c>
      <c r="B2" s="146"/>
      <c r="C2" s="146"/>
      <c r="D2" s="146"/>
      <c r="E2" s="146"/>
      <c r="F2" s="146"/>
      <c r="G2" s="146"/>
      <c r="H2" s="146"/>
      <c r="I2" s="147"/>
    </row>
    <row r="3" spans="1:9" ht="20.25" customHeight="1">
      <c r="A3" s="142" t="s">
        <v>0</v>
      </c>
      <c r="B3" s="142" t="s">
        <v>1</v>
      </c>
      <c r="C3" s="148" t="s">
        <v>2</v>
      </c>
      <c r="D3" s="149"/>
      <c r="E3" s="152" t="s">
        <v>3</v>
      </c>
      <c r="F3" s="142" t="s">
        <v>4</v>
      </c>
      <c r="G3" s="142" t="s">
        <v>5</v>
      </c>
      <c r="H3" s="142"/>
      <c r="I3" s="143" t="s">
        <v>97</v>
      </c>
    </row>
    <row r="4" spans="1:9" ht="43.5" customHeight="1">
      <c r="A4" s="142"/>
      <c r="B4" s="142"/>
      <c r="C4" s="150"/>
      <c r="D4" s="151"/>
      <c r="E4" s="152"/>
      <c r="F4" s="142"/>
      <c r="G4" s="30" t="s">
        <v>6</v>
      </c>
      <c r="H4" s="36" t="s">
        <v>7</v>
      </c>
      <c r="I4" s="143"/>
    </row>
    <row r="5" spans="1:9" ht="311.25" customHeight="1">
      <c r="A5" s="61">
        <v>1</v>
      </c>
      <c r="B5" s="62" t="s">
        <v>254</v>
      </c>
      <c r="C5" s="27">
        <v>2491.58</v>
      </c>
      <c r="D5" s="51" t="s">
        <v>88</v>
      </c>
      <c r="E5" s="61" t="s">
        <v>36</v>
      </c>
      <c r="F5" s="61" t="s">
        <v>89</v>
      </c>
      <c r="G5" s="63"/>
      <c r="H5" s="61"/>
      <c r="I5" s="37" t="str">
        <f>IF(G5=0,"",ROUND(C5*G5,2))</f>
        <v/>
      </c>
    </row>
    <row r="6" spans="1:9" s="39" customFormat="1" ht="244.5" customHeight="1">
      <c r="A6" s="64" t="s">
        <v>91</v>
      </c>
      <c r="B6" s="65" t="s">
        <v>104</v>
      </c>
      <c r="C6" s="29"/>
      <c r="D6" s="28"/>
      <c r="E6" s="50"/>
      <c r="F6" s="50"/>
      <c r="G6" s="66"/>
      <c r="H6" s="50"/>
      <c r="I6" s="67" t="str">
        <f t="shared" ref="I6:I69" si="0">IF(G6=0,"",ROUND(C6*G6,2))</f>
        <v/>
      </c>
    </row>
    <row r="7" spans="1:9" s="39" customFormat="1" ht="126" customHeight="1">
      <c r="A7" s="64" t="s">
        <v>8</v>
      </c>
      <c r="B7" s="68" t="s">
        <v>78</v>
      </c>
      <c r="C7" s="29"/>
      <c r="D7" s="52"/>
      <c r="E7" s="69" t="s">
        <v>51</v>
      </c>
      <c r="F7" s="69"/>
      <c r="G7" s="70"/>
      <c r="H7" s="71"/>
      <c r="I7" s="67" t="str">
        <f t="shared" si="0"/>
        <v/>
      </c>
    </row>
    <row r="8" spans="1:9" s="39" customFormat="1" ht="42.75" customHeight="1">
      <c r="A8" s="50" t="s">
        <v>34</v>
      </c>
      <c r="B8" s="72" t="s">
        <v>209</v>
      </c>
      <c r="C8" s="29">
        <v>922.077</v>
      </c>
      <c r="D8" s="53" t="s">
        <v>43</v>
      </c>
      <c r="E8" s="73"/>
      <c r="F8" s="73" t="s">
        <v>9</v>
      </c>
      <c r="G8" s="66"/>
      <c r="H8" s="73"/>
      <c r="I8" s="67" t="str">
        <f>IF(G8=0,"",ROUND(C8*G8,2))</f>
        <v/>
      </c>
    </row>
    <row r="9" spans="1:9" s="39" customFormat="1" ht="68.25" customHeight="1">
      <c r="A9" s="64" t="s">
        <v>10</v>
      </c>
      <c r="B9" s="74" t="s">
        <v>90</v>
      </c>
      <c r="C9" s="29"/>
      <c r="D9" s="28"/>
      <c r="E9" s="50" t="s">
        <v>36</v>
      </c>
      <c r="F9" s="50"/>
      <c r="G9" s="66"/>
      <c r="H9" s="50"/>
      <c r="I9" s="67" t="str">
        <f t="shared" si="0"/>
        <v/>
      </c>
    </row>
    <row r="10" spans="1:9" s="39" customFormat="1" ht="48" customHeight="1">
      <c r="A10" s="50" t="s">
        <v>34</v>
      </c>
      <c r="B10" s="72" t="s">
        <v>109</v>
      </c>
      <c r="C10" s="29">
        <f>4*25</f>
        <v>100</v>
      </c>
      <c r="D10" s="54" t="s">
        <v>11</v>
      </c>
      <c r="E10" s="75"/>
      <c r="F10" s="75" t="s">
        <v>12</v>
      </c>
      <c r="G10" s="66"/>
      <c r="H10" s="73"/>
      <c r="I10" s="67" t="str">
        <f t="shared" si="0"/>
        <v/>
      </c>
    </row>
    <row r="11" spans="1:9" s="39" customFormat="1" ht="48" customHeight="1">
      <c r="A11" s="50" t="s">
        <v>37</v>
      </c>
      <c r="B11" s="72" t="s">
        <v>110</v>
      </c>
      <c r="C11" s="29">
        <f>5*8</f>
        <v>40</v>
      </c>
      <c r="D11" s="54" t="s">
        <v>11</v>
      </c>
      <c r="E11" s="75"/>
      <c r="F11" s="75" t="s">
        <v>12</v>
      </c>
      <c r="G11" s="66"/>
      <c r="H11" s="73"/>
      <c r="I11" s="67" t="str">
        <f t="shared" si="0"/>
        <v/>
      </c>
    </row>
    <row r="12" spans="1:9" s="39" customFormat="1" ht="48" customHeight="1">
      <c r="A12" s="50" t="s">
        <v>38</v>
      </c>
      <c r="B12" s="72" t="s">
        <v>111</v>
      </c>
      <c r="C12" s="29">
        <f>6*22</f>
        <v>132</v>
      </c>
      <c r="D12" s="54" t="s">
        <v>11</v>
      </c>
      <c r="E12" s="75"/>
      <c r="F12" s="75" t="s">
        <v>12</v>
      </c>
      <c r="G12" s="66"/>
      <c r="H12" s="73"/>
      <c r="I12" s="67" t="str">
        <f t="shared" si="0"/>
        <v/>
      </c>
    </row>
    <row r="13" spans="1:9" s="39" customFormat="1" ht="48" customHeight="1">
      <c r="A13" s="50" t="s">
        <v>39</v>
      </c>
      <c r="B13" s="72" t="s">
        <v>112</v>
      </c>
      <c r="C13" s="29">
        <f>7*20</f>
        <v>140</v>
      </c>
      <c r="D13" s="54" t="s">
        <v>11</v>
      </c>
      <c r="E13" s="75"/>
      <c r="F13" s="75" t="s">
        <v>12</v>
      </c>
      <c r="G13" s="66"/>
      <c r="H13" s="73"/>
      <c r="I13" s="67" t="str">
        <f t="shared" si="0"/>
        <v/>
      </c>
    </row>
    <row r="14" spans="1:9" s="39" customFormat="1" ht="48" customHeight="1">
      <c r="A14" s="50" t="s">
        <v>40</v>
      </c>
      <c r="B14" s="72" t="s">
        <v>113</v>
      </c>
      <c r="C14" s="29">
        <f>8*58</f>
        <v>464</v>
      </c>
      <c r="D14" s="54" t="s">
        <v>11</v>
      </c>
      <c r="E14" s="75"/>
      <c r="F14" s="75" t="s">
        <v>12</v>
      </c>
      <c r="G14" s="66"/>
      <c r="H14" s="73"/>
      <c r="I14" s="67" t="str">
        <f t="shared" si="0"/>
        <v/>
      </c>
    </row>
    <row r="15" spans="1:9" s="39" customFormat="1" ht="72.75" customHeight="1">
      <c r="A15" s="64" t="s">
        <v>13</v>
      </c>
      <c r="B15" s="74" t="s">
        <v>95</v>
      </c>
      <c r="C15" s="29"/>
      <c r="D15" s="28"/>
      <c r="E15" s="50" t="s">
        <v>36</v>
      </c>
      <c r="F15" s="50"/>
      <c r="G15" s="66"/>
      <c r="H15" s="50"/>
      <c r="I15" s="67" t="str">
        <f t="shared" si="0"/>
        <v/>
      </c>
    </row>
    <row r="16" spans="1:9" s="39" customFormat="1" ht="24.95" customHeight="1">
      <c r="A16" s="50" t="s">
        <v>34</v>
      </c>
      <c r="B16" s="74" t="s">
        <v>109</v>
      </c>
      <c r="C16" s="29">
        <f>5*25</f>
        <v>125</v>
      </c>
      <c r="D16" s="54" t="s">
        <v>14</v>
      </c>
      <c r="E16" s="75"/>
      <c r="F16" s="75" t="s">
        <v>15</v>
      </c>
      <c r="G16" s="66"/>
      <c r="H16" s="50"/>
      <c r="I16" s="67" t="str">
        <f t="shared" si="0"/>
        <v/>
      </c>
    </row>
    <row r="17" spans="1:9" s="39" customFormat="1" ht="24.95" customHeight="1">
      <c r="A17" s="50" t="s">
        <v>37</v>
      </c>
      <c r="B17" s="74" t="s">
        <v>110</v>
      </c>
      <c r="C17" s="29">
        <f>6*8</f>
        <v>48</v>
      </c>
      <c r="D17" s="54" t="s">
        <v>14</v>
      </c>
      <c r="E17" s="75"/>
      <c r="F17" s="75" t="s">
        <v>15</v>
      </c>
      <c r="G17" s="66"/>
      <c r="H17" s="50"/>
      <c r="I17" s="67" t="str">
        <f t="shared" si="0"/>
        <v/>
      </c>
    </row>
    <row r="18" spans="1:9" s="39" customFormat="1" ht="24.95" customHeight="1">
      <c r="A18" s="50" t="s">
        <v>38</v>
      </c>
      <c r="B18" s="72" t="s">
        <v>111</v>
      </c>
      <c r="C18" s="29">
        <f>7*22</f>
        <v>154</v>
      </c>
      <c r="D18" s="54" t="s">
        <v>14</v>
      </c>
      <c r="E18" s="75"/>
      <c r="F18" s="75" t="s">
        <v>15</v>
      </c>
      <c r="G18" s="66"/>
      <c r="H18" s="50"/>
      <c r="I18" s="67" t="str">
        <f t="shared" si="0"/>
        <v/>
      </c>
    </row>
    <row r="19" spans="1:9" s="39" customFormat="1" ht="24.95" customHeight="1">
      <c r="A19" s="50" t="s">
        <v>39</v>
      </c>
      <c r="B19" s="72" t="s">
        <v>112</v>
      </c>
      <c r="C19" s="29">
        <f>8*20</f>
        <v>160</v>
      </c>
      <c r="D19" s="54" t="s">
        <v>14</v>
      </c>
      <c r="E19" s="75"/>
      <c r="F19" s="75" t="s">
        <v>15</v>
      </c>
      <c r="G19" s="66"/>
      <c r="H19" s="50"/>
      <c r="I19" s="67" t="str">
        <f t="shared" si="0"/>
        <v/>
      </c>
    </row>
    <row r="20" spans="1:9" s="39" customFormat="1" ht="24.95" customHeight="1">
      <c r="A20" s="50" t="s">
        <v>40</v>
      </c>
      <c r="B20" s="72" t="s">
        <v>113</v>
      </c>
      <c r="C20" s="29">
        <f>9*58</f>
        <v>522</v>
      </c>
      <c r="D20" s="54" t="s">
        <v>14</v>
      </c>
      <c r="E20" s="75"/>
      <c r="F20" s="75" t="s">
        <v>15</v>
      </c>
      <c r="G20" s="66"/>
      <c r="H20" s="50"/>
      <c r="I20" s="67" t="str">
        <f t="shared" si="0"/>
        <v/>
      </c>
    </row>
    <row r="21" spans="1:9" s="39" customFormat="1" ht="57" customHeight="1">
      <c r="A21" s="64" t="s">
        <v>16</v>
      </c>
      <c r="B21" s="74" t="s">
        <v>96</v>
      </c>
      <c r="C21" s="29"/>
      <c r="D21" s="28"/>
      <c r="E21" s="50" t="s">
        <v>87</v>
      </c>
      <c r="F21" s="50"/>
      <c r="G21" s="66"/>
      <c r="H21" s="50"/>
      <c r="I21" s="67" t="str">
        <f t="shared" si="0"/>
        <v/>
      </c>
    </row>
    <row r="22" spans="1:9" s="39" customFormat="1" ht="24.95" customHeight="1">
      <c r="A22" s="50" t="s">
        <v>34</v>
      </c>
      <c r="B22" s="74" t="s">
        <v>109</v>
      </c>
      <c r="C22" s="29">
        <f>6*25</f>
        <v>150</v>
      </c>
      <c r="D22" s="54" t="s">
        <v>11</v>
      </c>
      <c r="E22" s="75"/>
      <c r="F22" s="75" t="s">
        <v>12</v>
      </c>
      <c r="G22" s="66"/>
      <c r="H22" s="73"/>
      <c r="I22" s="67" t="str">
        <f t="shared" si="0"/>
        <v/>
      </c>
    </row>
    <row r="23" spans="1:9" s="39" customFormat="1" ht="24.95" customHeight="1">
      <c r="A23" s="50" t="s">
        <v>37</v>
      </c>
      <c r="B23" s="74" t="s">
        <v>110</v>
      </c>
      <c r="C23" s="29">
        <f>7*8</f>
        <v>56</v>
      </c>
      <c r="D23" s="54" t="s">
        <v>11</v>
      </c>
      <c r="E23" s="75"/>
      <c r="F23" s="75" t="s">
        <v>12</v>
      </c>
      <c r="G23" s="66"/>
      <c r="H23" s="73"/>
      <c r="I23" s="67" t="str">
        <f t="shared" si="0"/>
        <v/>
      </c>
    </row>
    <row r="24" spans="1:9" s="39" customFormat="1" ht="24.95" customHeight="1">
      <c r="A24" s="50" t="s">
        <v>38</v>
      </c>
      <c r="B24" s="72" t="s">
        <v>111</v>
      </c>
      <c r="C24" s="29">
        <f>8*22</f>
        <v>176</v>
      </c>
      <c r="D24" s="54" t="s">
        <v>11</v>
      </c>
      <c r="E24" s="75"/>
      <c r="F24" s="75" t="s">
        <v>12</v>
      </c>
      <c r="G24" s="66"/>
      <c r="H24" s="73"/>
      <c r="I24" s="67" t="str">
        <f t="shared" si="0"/>
        <v/>
      </c>
    </row>
    <row r="25" spans="1:9" s="39" customFormat="1" ht="24.95" customHeight="1">
      <c r="A25" s="50" t="s">
        <v>39</v>
      </c>
      <c r="B25" s="72" t="s">
        <v>112</v>
      </c>
      <c r="C25" s="29">
        <f>9*20</f>
        <v>180</v>
      </c>
      <c r="D25" s="54" t="s">
        <v>11</v>
      </c>
      <c r="E25" s="75"/>
      <c r="F25" s="75" t="s">
        <v>12</v>
      </c>
      <c r="G25" s="66"/>
      <c r="H25" s="73"/>
      <c r="I25" s="67" t="str">
        <f t="shared" si="0"/>
        <v/>
      </c>
    </row>
    <row r="26" spans="1:9" s="39" customFormat="1" ht="24.95" customHeight="1">
      <c r="A26" s="50" t="s">
        <v>40</v>
      </c>
      <c r="B26" s="72" t="s">
        <v>113</v>
      </c>
      <c r="C26" s="29">
        <f>10*58</f>
        <v>580</v>
      </c>
      <c r="D26" s="54" t="s">
        <v>11</v>
      </c>
      <c r="E26" s="75"/>
      <c r="F26" s="75" t="s">
        <v>12</v>
      </c>
      <c r="G26" s="66"/>
      <c r="H26" s="73"/>
      <c r="I26" s="67" t="str">
        <f t="shared" si="0"/>
        <v/>
      </c>
    </row>
    <row r="27" spans="1:9" s="39" customFormat="1" ht="110.25" customHeight="1">
      <c r="A27" s="64" t="s">
        <v>17</v>
      </c>
      <c r="B27" s="74" t="s">
        <v>77</v>
      </c>
      <c r="C27" s="29"/>
      <c r="D27" s="28"/>
      <c r="E27" s="50" t="s">
        <v>36</v>
      </c>
      <c r="F27" s="50"/>
      <c r="G27" s="66"/>
      <c r="H27" s="50"/>
      <c r="I27" s="67" t="str">
        <f t="shared" si="0"/>
        <v/>
      </c>
    </row>
    <row r="28" spans="1:9" s="39" customFormat="1" ht="30" customHeight="1">
      <c r="A28" s="50" t="s">
        <v>34</v>
      </c>
      <c r="B28" s="74" t="s">
        <v>109</v>
      </c>
      <c r="C28" s="29">
        <f>1*25</f>
        <v>25</v>
      </c>
      <c r="D28" s="54" t="s">
        <v>18</v>
      </c>
      <c r="E28" s="75"/>
      <c r="F28" s="75" t="s">
        <v>19</v>
      </c>
      <c r="G28" s="66"/>
      <c r="H28" s="50"/>
      <c r="I28" s="67" t="str">
        <f t="shared" si="0"/>
        <v/>
      </c>
    </row>
    <row r="29" spans="1:9" s="39" customFormat="1" ht="30" customHeight="1">
      <c r="A29" s="50" t="s">
        <v>37</v>
      </c>
      <c r="B29" s="74" t="s">
        <v>110</v>
      </c>
      <c r="C29" s="29">
        <f>2*8</f>
        <v>16</v>
      </c>
      <c r="D29" s="54" t="s">
        <v>25</v>
      </c>
      <c r="E29" s="75"/>
      <c r="F29" s="75" t="s">
        <v>19</v>
      </c>
      <c r="G29" s="66"/>
      <c r="H29" s="50"/>
      <c r="I29" s="67" t="str">
        <f t="shared" si="0"/>
        <v/>
      </c>
    </row>
    <row r="30" spans="1:9" s="39" customFormat="1" ht="30" customHeight="1">
      <c r="A30" s="50" t="s">
        <v>38</v>
      </c>
      <c r="B30" s="72" t="s">
        <v>111</v>
      </c>
      <c r="C30" s="29">
        <f>3*22</f>
        <v>66</v>
      </c>
      <c r="D30" s="54" t="s">
        <v>25</v>
      </c>
      <c r="E30" s="75"/>
      <c r="F30" s="75" t="s">
        <v>19</v>
      </c>
      <c r="G30" s="66"/>
      <c r="H30" s="50"/>
      <c r="I30" s="67" t="str">
        <f t="shared" si="0"/>
        <v/>
      </c>
    </row>
    <row r="31" spans="1:9" s="39" customFormat="1" ht="30" customHeight="1">
      <c r="A31" s="50" t="s">
        <v>39</v>
      </c>
      <c r="B31" s="72" t="s">
        <v>112</v>
      </c>
      <c r="C31" s="29">
        <f>4*20</f>
        <v>80</v>
      </c>
      <c r="D31" s="54" t="s">
        <v>25</v>
      </c>
      <c r="E31" s="75"/>
      <c r="F31" s="75" t="s">
        <v>19</v>
      </c>
      <c r="G31" s="66"/>
      <c r="H31" s="50"/>
      <c r="I31" s="67" t="str">
        <f t="shared" si="0"/>
        <v/>
      </c>
    </row>
    <row r="32" spans="1:9" s="39" customFormat="1" ht="30" customHeight="1">
      <c r="A32" s="50" t="s">
        <v>40</v>
      </c>
      <c r="B32" s="72" t="s">
        <v>113</v>
      </c>
      <c r="C32" s="29">
        <f>5*58</f>
        <v>290</v>
      </c>
      <c r="D32" s="54" t="s">
        <v>25</v>
      </c>
      <c r="E32" s="75"/>
      <c r="F32" s="75" t="s">
        <v>19</v>
      </c>
      <c r="G32" s="66"/>
      <c r="H32" s="50"/>
      <c r="I32" s="67" t="str">
        <f t="shared" si="0"/>
        <v/>
      </c>
    </row>
    <row r="33" spans="1:10" s="39" customFormat="1" ht="120" customHeight="1">
      <c r="A33" s="64" t="s">
        <v>20</v>
      </c>
      <c r="B33" s="74" t="s">
        <v>75</v>
      </c>
      <c r="C33" s="29"/>
      <c r="D33" s="52"/>
      <c r="E33" s="69" t="s">
        <v>52</v>
      </c>
      <c r="F33" s="69"/>
      <c r="G33" s="70"/>
      <c r="H33" s="71"/>
      <c r="I33" s="67" t="str">
        <f t="shared" si="0"/>
        <v/>
      </c>
    </row>
    <row r="34" spans="1:10" s="39" customFormat="1" ht="42.75" customHeight="1">
      <c r="A34" s="50" t="s">
        <v>34</v>
      </c>
      <c r="B34" s="74" t="s">
        <v>206</v>
      </c>
      <c r="C34" s="29">
        <v>922.077</v>
      </c>
      <c r="D34" s="53" t="s">
        <v>21</v>
      </c>
      <c r="E34" s="73"/>
      <c r="F34" s="73" t="s">
        <v>9</v>
      </c>
      <c r="G34" s="66"/>
      <c r="H34" s="73"/>
      <c r="I34" s="67" t="str">
        <f t="shared" si="0"/>
        <v/>
      </c>
    </row>
    <row r="35" spans="1:10" s="40" customFormat="1" ht="248.25" customHeight="1">
      <c r="A35" s="64" t="s">
        <v>92</v>
      </c>
      <c r="B35" s="76" t="s">
        <v>211</v>
      </c>
      <c r="C35" s="32"/>
      <c r="D35" s="55"/>
      <c r="E35" s="77"/>
      <c r="F35" s="77"/>
      <c r="G35" s="78"/>
      <c r="H35" s="79"/>
      <c r="I35" s="67" t="str">
        <f t="shared" si="0"/>
        <v/>
      </c>
    </row>
    <row r="36" spans="1:10" s="39" customFormat="1" ht="118.5" customHeight="1">
      <c r="A36" s="64" t="s">
        <v>8</v>
      </c>
      <c r="B36" s="68" t="s">
        <v>78</v>
      </c>
      <c r="C36" s="29"/>
      <c r="D36" s="52"/>
      <c r="E36" s="69" t="s">
        <v>51</v>
      </c>
      <c r="F36" s="69"/>
      <c r="G36" s="70"/>
      <c r="H36" s="71"/>
      <c r="I36" s="67" t="str">
        <f t="shared" si="0"/>
        <v/>
      </c>
    </row>
    <row r="37" spans="1:10" s="39" customFormat="1" ht="42" customHeight="1">
      <c r="A37" s="50" t="s">
        <v>34</v>
      </c>
      <c r="B37" s="72" t="s">
        <v>210</v>
      </c>
      <c r="C37" s="29">
        <v>39.011000000000003</v>
      </c>
      <c r="D37" s="28" t="s">
        <v>21</v>
      </c>
      <c r="E37" s="50"/>
      <c r="F37" s="50" t="s">
        <v>22</v>
      </c>
      <c r="G37" s="66"/>
      <c r="H37" s="80"/>
      <c r="I37" s="67" t="str">
        <f t="shared" si="0"/>
        <v/>
      </c>
    </row>
    <row r="38" spans="1:10" s="39" customFormat="1" ht="267.75" customHeight="1">
      <c r="A38" s="64" t="s">
        <v>10</v>
      </c>
      <c r="B38" s="74" t="s">
        <v>114</v>
      </c>
      <c r="C38" s="29"/>
      <c r="D38" s="28"/>
      <c r="E38" s="50" t="s">
        <v>36</v>
      </c>
      <c r="F38" s="50"/>
      <c r="G38" s="66"/>
      <c r="H38" s="80"/>
      <c r="I38" s="67" t="str">
        <f t="shared" si="0"/>
        <v/>
      </c>
    </row>
    <row r="39" spans="1:10" s="39" customFormat="1" ht="51.75" customHeight="1">
      <c r="A39" s="50" t="s">
        <v>34</v>
      </c>
      <c r="B39" s="68" t="s">
        <v>115</v>
      </c>
      <c r="C39" s="29">
        <v>2</v>
      </c>
      <c r="D39" s="54" t="s">
        <v>28</v>
      </c>
      <c r="E39" s="75"/>
      <c r="F39" s="75" t="s">
        <v>24</v>
      </c>
      <c r="G39" s="66"/>
      <c r="H39" s="80"/>
      <c r="I39" s="67" t="str">
        <f t="shared" si="0"/>
        <v/>
      </c>
    </row>
    <row r="40" spans="1:10" s="39" customFormat="1" ht="51.75" customHeight="1">
      <c r="A40" s="50" t="s">
        <v>37</v>
      </c>
      <c r="B40" s="68" t="s">
        <v>116</v>
      </c>
      <c r="C40" s="29">
        <v>1</v>
      </c>
      <c r="D40" s="54" t="s">
        <v>23</v>
      </c>
      <c r="E40" s="75"/>
      <c r="F40" s="75" t="s">
        <v>24</v>
      </c>
      <c r="G40" s="66"/>
      <c r="H40" s="80"/>
      <c r="I40" s="67" t="str">
        <f t="shared" si="0"/>
        <v/>
      </c>
    </row>
    <row r="41" spans="1:10" s="39" customFormat="1" ht="51.75" customHeight="1">
      <c r="A41" s="50" t="s">
        <v>38</v>
      </c>
      <c r="B41" s="68" t="s">
        <v>117</v>
      </c>
      <c r="C41" s="29">
        <v>3</v>
      </c>
      <c r="D41" s="54" t="s">
        <v>28</v>
      </c>
      <c r="E41" s="75"/>
      <c r="F41" s="75" t="s">
        <v>24</v>
      </c>
      <c r="G41" s="66"/>
      <c r="H41" s="80"/>
      <c r="I41" s="67" t="str">
        <f t="shared" si="0"/>
        <v/>
      </c>
    </row>
    <row r="42" spans="1:10" s="39" customFormat="1" ht="132.75" customHeight="1">
      <c r="A42" s="64" t="s">
        <v>13</v>
      </c>
      <c r="B42" s="68" t="s">
        <v>79</v>
      </c>
      <c r="C42" s="29"/>
      <c r="D42" s="28"/>
      <c r="E42" s="50" t="s">
        <v>36</v>
      </c>
      <c r="F42" s="50"/>
      <c r="G42" s="66"/>
      <c r="H42" s="80"/>
      <c r="I42" s="67" t="str">
        <f t="shared" si="0"/>
        <v/>
      </c>
    </row>
    <row r="43" spans="1:10" s="39" customFormat="1" ht="30" customHeight="1">
      <c r="A43" s="81" t="s">
        <v>34</v>
      </c>
      <c r="B43" s="74" t="s">
        <v>44</v>
      </c>
      <c r="C43" s="29">
        <v>4</v>
      </c>
      <c r="D43" s="56" t="s">
        <v>25</v>
      </c>
      <c r="E43" s="81"/>
      <c r="F43" s="81" t="s">
        <v>19</v>
      </c>
      <c r="G43" s="66"/>
      <c r="H43" s="81"/>
      <c r="I43" s="67" t="str">
        <f t="shared" si="0"/>
        <v/>
      </c>
    </row>
    <row r="44" spans="1:10" s="39" customFormat="1" ht="30" customHeight="1">
      <c r="A44" s="81" t="s">
        <v>37</v>
      </c>
      <c r="B44" s="74" t="s">
        <v>118</v>
      </c>
      <c r="C44" s="29">
        <v>3</v>
      </c>
      <c r="D44" s="56" t="s">
        <v>25</v>
      </c>
      <c r="E44" s="81"/>
      <c r="F44" s="81" t="s">
        <v>19</v>
      </c>
      <c r="G44" s="66"/>
      <c r="H44" s="81"/>
      <c r="I44" s="67" t="str">
        <f t="shared" si="0"/>
        <v/>
      </c>
    </row>
    <row r="45" spans="1:10" s="39" customFormat="1" ht="30" customHeight="1">
      <c r="A45" s="81" t="s">
        <v>38</v>
      </c>
      <c r="B45" s="74" t="s">
        <v>119</v>
      </c>
      <c r="C45" s="29">
        <v>9</v>
      </c>
      <c r="D45" s="56" t="s">
        <v>25</v>
      </c>
      <c r="E45" s="81"/>
      <c r="F45" s="81" t="s">
        <v>19</v>
      </c>
      <c r="G45" s="66"/>
      <c r="H45" s="81"/>
      <c r="I45" s="67" t="str">
        <f t="shared" si="0"/>
        <v/>
      </c>
    </row>
    <row r="46" spans="1:10" s="39" customFormat="1" ht="120.75" customHeight="1">
      <c r="A46" s="82" t="s">
        <v>16</v>
      </c>
      <c r="B46" s="74" t="s">
        <v>76</v>
      </c>
      <c r="C46" s="29"/>
      <c r="D46" s="52"/>
      <c r="E46" s="69" t="s">
        <v>52</v>
      </c>
      <c r="F46" s="69"/>
      <c r="G46" s="70"/>
      <c r="H46" s="71"/>
      <c r="I46" s="67" t="str">
        <f t="shared" si="0"/>
        <v/>
      </c>
    </row>
    <row r="47" spans="1:10" s="39" customFormat="1" ht="38.25">
      <c r="A47" s="81" t="s">
        <v>34</v>
      </c>
      <c r="B47" s="74" t="s">
        <v>206</v>
      </c>
      <c r="C47" s="29">
        <v>39.011000000000003</v>
      </c>
      <c r="D47" s="56" t="s">
        <v>21</v>
      </c>
      <c r="E47" s="81"/>
      <c r="F47" s="81" t="s">
        <v>9</v>
      </c>
      <c r="G47" s="66"/>
      <c r="H47" s="81"/>
      <c r="I47" s="67" t="str">
        <f t="shared" si="0"/>
        <v/>
      </c>
      <c r="J47" s="41"/>
    </row>
    <row r="48" spans="1:10" s="39" customFormat="1" ht="255">
      <c r="A48" s="64" t="s">
        <v>126</v>
      </c>
      <c r="B48" s="65" t="s">
        <v>106</v>
      </c>
      <c r="C48" s="29"/>
      <c r="D48" s="28"/>
      <c r="E48" s="50"/>
      <c r="F48" s="50"/>
      <c r="G48" s="66"/>
      <c r="H48" s="50"/>
      <c r="I48" s="67" t="str">
        <f t="shared" si="0"/>
        <v/>
      </c>
    </row>
    <row r="49" spans="1:9" s="39" customFormat="1" ht="125.25" customHeight="1">
      <c r="A49" s="64" t="s">
        <v>8</v>
      </c>
      <c r="B49" s="68" t="s">
        <v>78</v>
      </c>
      <c r="C49" s="29"/>
      <c r="D49" s="28"/>
      <c r="E49" s="69" t="s">
        <v>51</v>
      </c>
      <c r="F49" s="50"/>
      <c r="G49" s="66"/>
      <c r="H49" s="50"/>
      <c r="I49" s="67" t="str">
        <f t="shared" si="0"/>
        <v/>
      </c>
    </row>
    <row r="50" spans="1:9" s="39" customFormat="1" ht="42" customHeight="1">
      <c r="A50" s="50" t="s">
        <v>34</v>
      </c>
      <c r="B50" s="68" t="s">
        <v>212</v>
      </c>
      <c r="C50" s="29">
        <v>191.006</v>
      </c>
      <c r="D50" s="28" t="s">
        <v>21</v>
      </c>
      <c r="E50" s="50"/>
      <c r="F50" s="81" t="s">
        <v>9</v>
      </c>
      <c r="G50" s="66"/>
      <c r="H50" s="50"/>
      <c r="I50" s="67" t="str">
        <f t="shared" si="0"/>
        <v/>
      </c>
    </row>
    <row r="51" spans="1:9" s="39" customFormat="1" ht="145.5" customHeight="1">
      <c r="A51" s="64" t="s">
        <v>10</v>
      </c>
      <c r="B51" s="68" t="s">
        <v>29</v>
      </c>
      <c r="C51" s="29"/>
      <c r="D51" s="28"/>
      <c r="E51" s="69" t="s">
        <v>51</v>
      </c>
      <c r="F51" s="50"/>
      <c r="G51" s="66"/>
      <c r="H51" s="50"/>
      <c r="I51" s="67" t="str">
        <f t="shared" si="0"/>
        <v/>
      </c>
    </row>
    <row r="52" spans="1:9" s="39" customFormat="1" ht="25.5" customHeight="1">
      <c r="A52" s="50" t="s">
        <v>34</v>
      </c>
      <c r="B52" s="74" t="s">
        <v>100</v>
      </c>
      <c r="C52" s="29">
        <v>10</v>
      </c>
      <c r="D52" s="28" t="s">
        <v>98</v>
      </c>
      <c r="E52" s="50"/>
      <c r="F52" s="81" t="s">
        <v>24</v>
      </c>
      <c r="G52" s="66"/>
      <c r="H52" s="50"/>
      <c r="I52" s="67" t="str">
        <f t="shared" si="0"/>
        <v/>
      </c>
    </row>
    <row r="53" spans="1:9" s="39" customFormat="1" ht="25.5" customHeight="1">
      <c r="A53" s="50" t="s">
        <v>37</v>
      </c>
      <c r="B53" s="74" t="s">
        <v>101</v>
      </c>
      <c r="C53" s="29">
        <v>15</v>
      </c>
      <c r="D53" s="28" t="s">
        <v>98</v>
      </c>
      <c r="E53" s="50"/>
      <c r="F53" s="81" t="s">
        <v>24</v>
      </c>
      <c r="G53" s="66"/>
      <c r="H53" s="50"/>
      <c r="I53" s="67" t="str">
        <f t="shared" si="0"/>
        <v/>
      </c>
    </row>
    <row r="54" spans="1:9" s="39" customFormat="1" ht="25.5" customHeight="1">
      <c r="A54" s="50" t="s">
        <v>38</v>
      </c>
      <c r="B54" s="74" t="s">
        <v>120</v>
      </c>
      <c r="C54" s="29">
        <v>7</v>
      </c>
      <c r="D54" s="28" t="s">
        <v>98</v>
      </c>
      <c r="E54" s="50"/>
      <c r="F54" s="81" t="s">
        <v>24</v>
      </c>
      <c r="G54" s="66"/>
      <c r="H54" s="50"/>
      <c r="I54" s="67" t="str">
        <f t="shared" si="0"/>
        <v/>
      </c>
    </row>
    <row r="55" spans="1:9" s="39" customFormat="1" ht="25.5" customHeight="1">
      <c r="A55" s="50" t="s">
        <v>39</v>
      </c>
      <c r="B55" s="74" t="s">
        <v>121</v>
      </c>
      <c r="C55" s="29">
        <v>22</v>
      </c>
      <c r="D55" s="28" t="s">
        <v>98</v>
      </c>
      <c r="E55" s="50"/>
      <c r="F55" s="81" t="s">
        <v>24</v>
      </c>
      <c r="G55" s="66"/>
      <c r="H55" s="50"/>
      <c r="I55" s="67" t="str">
        <f t="shared" si="0"/>
        <v/>
      </c>
    </row>
    <row r="56" spans="1:9" s="39" customFormat="1" ht="25.5" customHeight="1">
      <c r="A56" s="50" t="s">
        <v>40</v>
      </c>
      <c r="B56" s="74" t="s">
        <v>122</v>
      </c>
      <c r="C56" s="29">
        <v>13</v>
      </c>
      <c r="D56" s="28" t="s">
        <v>98</v>
      </c>
      <c r="E56" s="50"/>
      <c r="F56" s="81" t="s">
        <v>24</v>
      </c>
      <c r="G56" s="66"/>
      <c r="H56" s="50"/>
      <c r="I56" s="67" t="str">
        <f t="shared" si="0"/>
        <v/>
      </c>
    </row>
    <row r="57" spans="1:9" s="39" customFormat="1" ht="25.5" customHeight="1">
      <c r="A57" s="50" t="s">
        <v>41</v>
      </c>
      <c r="B57" s="74" t="s">
        <v>123</v>
      </c>
      <c r="C57" s="29">
        <v>15</v>
      </c>
      <c r="D57" s="28" t="s">
        <v>98</v>
      </c>
      <c r="E57" s="50"/>
      <c r="F57" s="81" t="s">
        <v>24</v>
      </c>
      <c r="G57" s="66"/>
      <c r="H57" s="50"/>
      <c r="I57" s="67" t="str">
        <f t="shared" si="0"/>
        <v/>
      </c>
    </row>
    <row r="58" spans="1:9" s="39" customFormat="1" ht="25.5" customHeight="1">
      <c r="A58" s="50" t="s">
        <v>102</v>
      </c>
      <c r="B58" s="74" t="s">
        <v>124</v>
      </c>
      <c r="C58" s="29">
        <v>20</v>
      </c>
      <c r="D58" s="28" t="s">
        <v>98</v>
      </c>
      <c r="E58" s="50"/>
      <c r="F58" s="81" t="s">
        <v>24</v>
      </c>
      <c r="G58" s="66"/>
      <c r="H58" s="50"/>
      <c r="I58" s="67" t="str">
        <f t="shared" si="0"/>
        <v/>
      </c>
    </row>
    <row r="59" spans="1:9" s="39" customFormat="1" ht="74.25" customHeight="1">
      <c r="A59" s="64" t="s">
        <v>13</v>
      </c>
      <c r="B59" s="83" t="s">
        <v>213</v>
      </c>
      <c r="C59" s="29"/>
      <c r="D59" s="28"/>
      <c r="E59" s="50" t="s">
        <v>217</v>
      </c>
      <c r="F59" s="50"/>
      <c r="G59" s="66"/>
      <c r="H59" s="50"/>
      <c r="I59" s="67" t="str">
        <f t="shared" si="0"/>
        <v/>
      </c>
    </row>
    <row r="60" spans="1:9" s="39" customFormat="1" ht="23.25" customHeight="1">
      <c r="A60" s="50" t="s">
        <v>34</v>
      </c>
      <c r="B60" s="74" t="s">
        <v>100</v>
      </c>
      <c r="C60" s="29">
        <v>20</v>
      </c>
      <c r="D60" s="28" t="s">
        <v>26</v>
      </c>
      <c r="E60" s="50"/>
      <c r="F60" s="50" t="s">
        <v>214</v>
      </c>
      <c r="G60" s="66"/>
      <c r="H60" s="50"/>
      <c r="I60" s="67" t="str">
        <f t="shared" si="0"/>
        <v/>
      </c>
    </row>
    <row r="61" spans="1:9" s="39" customFormat="1" ht="23.25" customHeight="1">
      <c r="A61" s="50" t="s">
        <v>37</v>
      </c>
      <c r="B61" s="74" t="s">
        <v>101</v>
      </c>
      <c r="C61" s="29">
        <v>30</v>
      </c>
      <c r="D61" s="28" t="s">
        <v>26</v>
      </c>
      <c r="E61" s="50"/>
      <c r="F61" s="50" t="s">
        <v>214</v>
      </c>
      <c r="G61" s="66"/>
      <c r="H61" s="50"/>
      <c r="I61" s="67" t="str">
        <f t="shared" si="0"/>
        <v/>
      </c>
    </row>
    <row r="62" spans="1:9" s="39" customFormat="1" ht="23.25" customHeight="1">
      <c r="A62" s="50" t="s">
        <v>38</v>
      </c>
      <c r="B62" s="74" t="s">
        <v>120</v>
      </c>
      <c r="C62" s="29">
        <v>14</v>
      </c>
      <c r="D62" s="28" t="s">
        <v>26</v>
      </c>
      <c r="E62" s="50"/>
      <c r="F62" s="50" t="s">
        <v>214</v>
      </c>
      <c r="G62" s="66"/>
      <c r="H62" s="50"/>
      <c r="I62" s="67" t="str">
        <f t="shared" si="0"/>
        <v/>
      </c>
    </row>
    <row r="63" spans="1:9" s="39" customFormat="1" ht="23.25" customHeight="1">
      <c r="A63" s="50" t="s">
        <v>39</v>
      </c>
      <c r="B63" s="74" t="s">
        <v>121</v>
      </c>
      <c r="C63" s="29">
        <v>44</v>
      </c>
      <c r="D63" s="28" t="s">
        <v>26</v>
      </c>
      <c r="E63" s="50"/>
      <c r="F63" s="50" t="s">
        <v>214</v>
      </c>
      <c r="G63" s="66"/>
      <c r="H63" s="50"/>
      <c r="I63" s="67" t="str">
        <f t="shared" si="0"/>
        <v/>
      </c>
    </row>
    <row r="64" spans="1:9" s="39" customFormat="1" ht="23.25" customHeight="1">
      <c r="A64" s="50" t="s">
        <v>40</v>
      </c>
      <c r="B64" s="74" t="s">
        <v>122</v>
      </c>
      <c r="C64" s="29">
        <v>26</v>
      </c>
      <c r="D64" s="28" t="s">
        <v>26</v>
      </c>
      <c r="E64" s="50"/>
      <c r="F64" s="50" t="s">
        <v>214</v>
      </c>
      <c r="G64" s="66"/>
      <c r="H64" s="50"/>
      <c r="I64" s="67" t="str">
        <f t="shared" si="0"/>
        <v/>
      </c>
    </row>
    <row r="65" spans="1:9" s="39" customFormat="1" ht="23.25" customHeight="1">
      <c r="A65" s="50" t="s">
        <v>41</v>
      </c>
      <c r="B65" s="74" t="s">
        <v>123</v>
      </c>
      <c r="C65" s="29">
        <v>30</v>
      </c>
      <c r="D65" s="28" t="s">
        <v>26</v>
      </c>
      <c r="E65" s="50"/>
      <c r="F65" s="50" t="s">
        <v>214</v>
      </c>
      <c r="G65" s="66"/>
      <c r="H65" s="50"/>
      <c r="I65" s="67" t="str">
        <f>IF(G65=0,"",ROUND(C65*G65,2))</f>
        <v/>
      </c>
    </row>
    <row r="66" spans="1:9" s="39" customFormat="1" ht="23.25" customHeight="1">
      <c r="A66" s="50" t="s">
        <v>102</v>
      </c>
      <c r="B66" s="74" t="s">
        <v>124</v>
      </c>
      <c r="C66" s="29">
        <v>40</v>
      </c>
      <c r="D66" s="28" t="s">
        <v>26</v>
      </c>
      <c r="E66" s="50"/>
      <c r="F66" s="50" t="s">
        <v>214</v>
      </c>
      <c r="G66" s="66"/>
      <c r="H66" s="50"/>
      <c r="I66" s="67" t="str">
        <f>IF(G66=0,"",ROUND(C66*G66,2))</f>
        <v/>
      </c>
    </row>
    <row r="67" spans="1:9" s="39" customFormat="1" ht="78.75" customHeight="1">
      <c r="A67" s="64" t="s">
        <v>16</v>
      </c>
      <c r="B67" s="74" t="s">
        <v>94</v>
      </c>
      <c r="C67" s="29"/>
      <c r="D67" s="28"/>
      <c r="E67" s="50" t="s">
        <v>107</v>
      </c>
      <c r="F67" s="50"/>
      <c r="G67" s="66"/>
      <c r="H67" s="50"/>
      <c r="I67" s="67" t="str">
        <f t="shared" si="0"/>
        <v/>
      </c>
    </row>
    <row r="68" spans="1:9" s="39" customFormat="1" ht="24.95" customHeight="1">
      <c r="A68" s="50" t="s">
        <v>34</v>
      </c>
      <c r="B68" s="84" t="s">
        <v>45</v>
      </c>
      <c r="C68" s="29">
        <v>20</v>
      </c>
      <c r="D68" s="28" t="s">
        <v>28</v>
      </c>
      <c r="E68" s="73"/>
      <c r="F68" s="50" t="s">
        <v>24</v>
      </c>
      <c r="G68" s="66"/>
      <c r="H68" s="50"/>
      <c r="I68" s="67" t="str">
        <f>IF(G68=0,"",ROUND(C68*G68,2))</f>
        <v/>
      </c>
    </row>
    <row r="69" spans="1:9" s="39" customFormat="1" ht="24.95" customHeight="1">
      <c r="A69" s="50" t="s">
        <v>37</v>
      </c>
      <c r="B69" s="84" t="s">
        <v>46</v>
      </c>
      <c r="C69" s="29">
        <v>30</v>
      </c>
      <c r="D69" s="28" t="s">
        <v>28</v>
      </c>
      <c r="E69" s="73"/>
      <c r="F69" s="50" t="s">
        <v>24</v>
      </c>
      <c r="G69" s="66"/>
      <c r="H69" s="50"/>
      <c r="I69" s="67" t="str">
        <f t="shared" si="0"/>
        <v/>
      </c>
    </row>
    <row r="70" spans="1:9" s="39" customFormat="1" ht="24.95" customHeight="1">
      <c r="A70" s="50" t="s">
        <v>38</v>
      </c>
      <c r="B70" s="84" t="s">
        <v>47</v>
      </c>
      <c r="C70" s="29">
        <v>14</v>
      </c>
      <c r="D70" s="28" t="s">
        <v>28</v>
      </c>
      <c r="E70" s="73"/>
      <c r="F70" s="50" t="s">
        <v>24</v>
      </c>
      <c r="G70" s="66"/>
      <c r="H70" s="50"/>
      <c r="I70" s="67" t="str">
        <f t="shared" ref="I70:I133" si="1">IF(G70=0,"",ROUND(C70*G70,2))</f>
        <v/>
      </c>
    </row>
    <row r="71" spans="1:9" s="39" customFormat="1" ht="24.95" customHeight="1">
      <c r="A71" s="50" t="s">
        <v>39</v>
      </c>
      <c r="B71" s="84" t="s">
        <v>48</v>
      </c>
      <c r="C71" s="29">
        <v>44</v>
      </c>
      <c r="D71" s="28" t="s">
        <v>28</v>
      </c>
      <c r="E71" s="73"/>
      <c r="F71" s="50" t="s">
        <v>24</v>
      </c>
      <c r="G71" s="66"/>
      <c r="H71" s="50"/>
      <c r="I71" s="67" t="str">
        <f t="shared" si="1"/>
        <v/>
      </c>
    </row>
    <row r="72" spans="1:9" s="39" customFormat="1" ht="24.95" customHeight="1">
      <c r="A72" s="50" t="s">
        <v>40</v>
      </c>
      <c r="B72" s="84" t="s">
        <v>49</v>
      </c>
      <c r="C72" s="29">
        <v>26</v>
      </c>
      <c r="D72" s="28" t="s">
        <v>28</v>
      </c>
      <c r="E72" s="73"/>
      <c r="F72" s="50" t="s">
        <v>24</v>
      </c>
      <c r="G72" s="66"/>
      <c r="H72" s="50"/>
      <c r="I72" s="67" t="str">
        <f t="shared" si="1"/>
        <v/>
      </c>
    </row>
    <row r="73" spans="1:9" s="39" customFormat="1" ht="24.95" customHeight="1">
      <c r="A73" s="50" t="s">
        <v>41</v>
      </c>
      <c r="B73" s="84" t="s">
        <v>50</v>
      </c>
      <c r="C73" s="29">
        <v>30</v>
      </c>
      <c r="D73" s="28" t="s">
        <v>28</v>
      </c>
      <c r="E73" s="73"/>
      <c r="F73" s="50" t="s">
        <v>24</v>
      </c>
      <c r="G73" s="66"/>
      <c r="H73" s="50"/>
      <c r="I73" s="67" t="str">
        <f t="shared" si="1"/>
        <v/>
      </c>
    </row>
    <row r="74" spans="1:9" s="39" customFormat="1" ht="24.95" customHeight="1">
      <c r="A74" s="50" t="s">
        <v>102</v>
      </c>
      <c r="B74" s="84" t="s">
        <v>125</v>
      </c>
      <c r="C74" s="29">
        <v>40</v>
      </c>
      <c r="D74" s="28" t="s">
        <v>28</v>
      </c>
      <c r="E74" s="73"/>
      <c r="F74" s="50" t="s">
        <v>24</v>
      </c>
      <c r="G74" s="66"/>
      <c r="H74" s="50"/>
      <c r="I74" s="67" t="str">
        <f t="shared" si="1"/>
        <v/>
      </c>
    </row>
    <row r="75" spans="1:9" s="39" customFormat="1" ht="127.5" customHeight="1">
      <c r="A75" s="64" t="s">
        <v>17</v>
      </c>
      <c r="B75" s="74" t="s">
        <v>76</v>
      </c>
      <c r="C75" s="29"/>
      <c r="D75" s="52"/>
      <c r="E75" s="69" t="s">
        <v>52</v>
      </c>
      <c r="F75" s="69"/>
      <c r="G75" s="70"/>
      <c r="H75" s="71"/>
      <c r="I75" s="67" t="str">
        <f t="shared" si="1"/>
        <v/>
      </c>
    </row>
    <row r="76" spans="1:9" s="39" customFormat="1" ht="42" customHeight="1">
      <c r="A76" s="50" t="s">
        <v>34</v>
      </c>
      <c r="B76" s="74" t="s">
        <v>207</v>
      </c>
      <c r="C76" s="29">
        <v>191.006</v>
      </c>
      <c r="D76" s="56" t="s">
        <v>21</v>
      </c>
      <c r="E76" s="81"/>
      <c r="F76" s="81" t="s">
        <v>9</v>
      </c>
      <c r="G76" s="66"/>
      <c r="H76" s="81"/>
      <c r="I76" s="67" t="str">
        <f>IF(G76=0,"",ROUND(C76*G76,2))</f>
        <v/>
      </c>
    </row>
    <row r="77" spans="1:9" s="39" customFormat="1" ht="250.5" customHeight="1">
      <c r="A77" s="64" t="s">
        <v>103</v>
      </c>
      <c r="B77" s="65" t="s">
        <v>106</v>
      </c>
      <c r="C77" s="29"/>
      <c r="D77" s="28"/>
      <c r="E77" s="50"/>
      <c r="F77" s="81"/>
      <c r="G77" s="66"/>
      <c r="H77" s="81"/>
      <c r="I77" s="67" t="str">
        <f t="shared" si="1"/>
        <v/>
      </c>
    </row>
    <row r="78" spans="1:9" s="39" customFormat="1" ht="108" customHeight="1">
      <c r="A78" s="64" t="s">
        <v>8</v>
      </c>
      <c r="B78" s="68" t="s">
        <v>78</v>
      </c>
      <c r="C78" s="29"/>
      <c r="D78" s="28"/>
      <c r="E78" s="69" t="s">
        <v>51</v>
      </c>
      <c r="F78" s="81"/>
      <c r="G78" s="66"/>
      <c r="H78" s="81"/>
      <c r="I78" s="67" t="str">
        <f t="shared" si="1"/>
        <v/>
      </c>
    </row>
    <row r="79" spans="1:9" s="39" customFormat="1" ht="43.5" customHeight="1">
      <c r="A79" s="50" t="s">
        <v>34</v>
      </c>
      <c r="B79" s="72" t="s">
        <v>215</v>
      </c>
      <c r="C79" s="29">
        <v>65.878</v>
      </c>
      <c r="D79" s="56" t="s">
        <v>21</v>
      </c>
      <c r="E79" s="81"/>
      <c r="F79" s="81" t="s">
        <v>9</v>
      </c>
      <c r="G79" s="66"/>
      <c r="H79" s="81"/>
      <c r="I79" s="67" t="str">
        <f t="shared" si="1"/>
        <v/>
      </c>
    </row>
    <row r="80" spans="1:9" s="39" customFormat="1" ht="142.5" customHeight="1">
      <c r="A80" s="64" t="s">
        <v>10</v>
      </c>
      <c r="B80" s="68" t="s">
        <v>29</v>
      </c>
      <c r="C80" s="29"/>
      <c r="D80" s="28"/>
      <c r="E80" s="69" t="s">
        <v>136</v>
      </c>
      <c r="F80" s="81"/>
      <c r="G80" s="66"/>
      <c r="H80" s="81"/>
      <c r="I80" s="67" t="str">
        <f t="shared" si="1"/>
        <v/>
      </c>
    </row>
    <row r="81" spans="1:9" s="39" customFormat="1" ht="42" customHeight="1">
      <c r="A81" s="50" t="s">
        <v>34</v>
      </c>
      <c r="B81" s="72" t="s">
        <v>127</v>
      </c>
      <c r="C81" s="29">
        <v>1</v>
      </c>
      <c r="D81" s="56" t="s">
        <v>23</v>
      </c>
      <c r="E81" s="81"/>
      <c r="F81" s="81" t="s">
        <v>24</v>
      </c>
      <c r="G81" s="66"/>
      <c r="H81" s="81"/>
      <c r="I81" s="67" t="str">
        <f t="shared" si="1"/>
        <v/>
      </c>
    </row>
    <row r="82" spans="1:9" s="39" customFormat="1" ht="42" customHeight="1">
      <c r="A82" s="50" t="s">
        <v>37</v>
      </c>
      <c r="B82" s="72" t="s">
        <v>128</v>
      </c>
      <c r="C82" s="29">
        <v>8</v>
      </c>
      <c r="D82" s="28" t="s">
        <v>28</v>
      </c>
      <c r="E82" s="81"/>
      <c r="F82" s="81" t="s">
        <v>24</v>
      </c>
      <c r="G82" s="66"/>
      <c r="H82" s="81"/>
      <c r="I82" s="67" t="str">
        <f t="shared" si="1"/>
        <v/>
      </c>
    </row>
    <row r="83" spans="1:9" s="39" customFormat="1" ht="123" customHeight="1">
      <c r="A83" s="64" t="s">
        <v>13</v>
      </c>
      <c r="B83" s="83" t="s">
        <v>208</v>
      </c>
      <c r="C83" s="29"/>
      <c r="D83" s="56"/>
      <c r="E83" s="50" t="s">
        <v>218</v>
      </c>
      <c r="F83" s="81"/>
      <c r="G83" s="66"/>
      <c r="H83" s="81"/>
      <c r="I83" s="67" t="str">
        <f t="shared" si="1"/>
        <v/>
      </c>
    </row>
    <row r="84" spans="1:9" s="39" customFormat="1" ht="42" customHeight="1">
      <c r="A84" s="50" t="s">
        <v>34</v>
      </c>
      <c r="B84" s="72" t="s">
        <v>127</v>
      </c>
      <c r="C84" s="29">
        <v>8</v>
      </c>
      <c r="D84" s="56" t="s">
        <v>26</v>
      </c>
      <c r="E84" s="81"/>
      <c r="F84" s="81" t="s">
        <v>129</v>
      </c>
      <c r="G84" s="66"/>
      <c r="H84" s="81"/>
      <c r="I84" s="67" t="str">
        <f t="shared" si="1"/>
        <v/>
      </c>
    </row>
    <row r="85" spans="1:9" s="39" customFormat="1" ht="42" customHeight="1">
      <c r="A85" s="50" t="s">
        <v>37</v>
      </c>
      <c r="B85" s="72" t="s">
        <v>128</v>
      </c>
      <c r="C85" s="29">
        <v>24</v>
      </c>
      <c r="D85" s="28" t="s">
        <v>26</v>
      </c>
      <c r="E85" s="81"/>
      <c r="F85" s="81" t="s">
        <v>129</v>
      </c>
      <c r="G85" s="66"/>
      <c r="H85" s="81"/>
      <c r="I85" s="67" t="str">
        <f t="shared" si="1"/>
        <v/>
      </c>
    </row>
    <row r="86" spans="1:9" s="39" customFormat="1" ht="42" customHeight="1">
      <c r="A86" s="64" t="s">
        <v>16</v>
      </c>
      <c r="B86" s="72" t="s">
        <v>131</v>
      </c>
      <c r="C86" s="29"/>
      <c r="D86" s="56"/>
      <c r="E86" s="81" t="s">
        <v>130</v>
      </c>
      <c r="F86" s="81"/>
      <c r="G86" s="66"/>
      <c r="H86" s="81"/>
      <c r="I86" s="67" t="str">
        <f t="shared" si="1"/>
        <v/>
      </c>
    </row>
    <row r="87" spans="1:9" s="39" customFormat="1" ht="33" customHeight="1">
      <c r="A87" s="50" t="s">
        <v>34</v>
      </c>
      <c r="B87" s="72" t="s">
        <v>127</v>
      </c>
      <c r="C87" s="29">
        <v>2</v>
      </c>
      <c r="D87" s="28" t="s">
        <v>28</v>
      </c>
      <c r="E87" s="81"/>
      <c r="F87" s="81" t="s">
        <v>24</v>
      </c>
      <c r="G87" s="66"/>
      <c r="H87" s="81"/>
      <c r="I87" s="67" t="str">
        <f t="shared" si="1"/>
        <v/>
      </c>
    </row>
    <row r="88" spans="1:9" s="39" customFormat="1" ht="33" customHeight="1">
      <c r="A88" s="50" t="s">
        <v>37</v>
      </c>
      <c r="B88" s="72" t="s">
        <v>128</v>
      </c>
      <c r="C88" s="29">
        <v>16</v>
      </c>
      <c r="D88" s="28" t="s">
        <v>28</v>
      </c>
      <c r="E88" s="81"/>
      <c r="F88" s="81" t="s">
        <v>24</v>
      </c>
      <c r="G88" s="66"/>
      <c r="H88" s="81"/>
      <c r="I88" s="67" t="str">
        <f t="shared" si="1"/>
        <v/>
      </c>
    </row>
    <row r="89" spans="1:9" s="39" customFormat="1" ht="262.5" customHeight="1">
      <c r="A89" s="64" t="s">
        <v>132</v>
      </c>
      <c r="B89" s="65" t="s">
        <v>106</v>
      </c>
      <c r="C89" s="29"/>
      <c r="D89" s="28"/>
      <c r="E89" s="50"/>
      <c r="F89" s="81"/>
      <c r="G89" s="66"/>
      <c r="H89" s="81"/>
      <c r="I89" s="67" t="str">
        <f t="shared" si="1"/>
        <v/>
      </c>
    </row>
    <row r="90" spans="1:9" s="39" customFormat="1" ht="121.5" customHeight="1">
      <c r="A90" s="64" t="s">
        <v>8</v>
      </c>
      <c r="B90" s="68" t="s">
        <v>78</v>
      </c>
      <c r="C90" s="29"/>
      <c r="D90" s="28"/>
      <c r="E90" s="69" t="s">
        <v>51</v>
      </c>
      <c r="F90" s="81"/>
      <c r="G90" s="66"/>
      <c r="H90" s="81"/>
      <c r="I90" s="67" t="str">
        <f t="shared" si="1"/>
        <v/>
      </c>
    </row>
    <row r="91" spans="1:9" s="39" customFormat="1" ht="40.5" customHeight="1">
      <c r="A91" s="50" t="s">
        <v>34</v>
      </c>
      <c r="B91" s="72" t="s">
        <v>216</v>
      </c>
      <c r="C91" s="29">
        <v>39.042000000000002</v>
      </c>
      <c r="D91" s="56" t="s">
        <v>21</v>
      </c>
      <c r="E91" s="81"/>
      <c r="F91" s="81" t="s">
        <v>9</v>
      </c>
      <c r="G91" s="66"/>
      <c r="H91" s="81"/>
      <c r="I91" s="67" t="str">
        <f t="shared" si="1"/>
        <v/>
      </c>
    </row>
    <row r="92" spans="1:9" s="39" customFormat="1" ht="149.25" customHeight="1">
      <c r="A92" s="64" t="s">
        <v>10</v>
      </c>
      <c r="B92" s="68" t="s">
        <v>29</v>
      </c>
      <c r="C92" s="29"/>
      <c r="D92" s="28"/>
      <c r="E92" s="69" t="s">
        <v>51</v>
      </c>
      <c r="F92" s="81"/>
      <c r="G92" s="66"/>
      <c r="H92" s="81"/>
      <c r="I92" s="67" t="str">
        <f t="shared" si="1"/>
        <v/>
      </c>
    </row>
    <row r="93" spans="1:9" s="39" customFormat="1" ht="33" customHeight="1">
      <c r="A93" s="50" t="s">
        <v>34</v>
      </c>
      <c r="B93" s="72" t="s">
        <v>134</v>
      </c>
      <c r="C93" s="29">
        <v>1</v>
      </c>
      <c r="D93" s="28" t="s">
        <v>23</v>
      </c>
      <c r="E93" s="81"/>
      <c r="F93" s="81" t="s">
        <v>24</v>
      </c>
      <c r="G93" s="66"/>
      <c r="H93" s="81"/>
      <c r="I93" s="67" t="str">
        <f t="shared" si="1"/>
        <v/>
      </c>
    </row>
    <row r="94" spans="1:9" s="39" customFormat="1" ht="33" customHeight="1">
      <c r="A94" s="50" t="s">
        <v>37</v>
      </c>
      <c r="B94" s="72" t="s">
        <v>133</v>
      </c>
      <c r="C94" s="29">
        <v>1</v>
      </c>
      <c r="D94" s="28" t="s">
        <v>23</v>
      </c>
      <c r="E94" s="81"/>
      <c r="F94" s="81" t="s">
        <v>24</v>
      </c>
      <c r="G94" s="66"/>
      <c r="H94" s="81"/>
      <c r="I94" s="67" t="str">
        <f t="shared" si="1"/>
        <v/>
      </c>
    </row>
    <row r="95" spans="1:9" s="39" customFormat="1" ht="33" customHeight="1">
      <c r="A95" s="50" t="s">
        <v>38</v>
      </c>
      <c r="B95" s="72" t="s">
        <v>135</v>
      </c>
      <c r="C95" s="29">
        <v>1</v>
      </c>
      <c r="D95" s="28" t="s">
        <v>23</v>
      </c>
      <c r="E95" s="81"/>
      <c r="F95" s="81" t="s">
        <v>24</v>
      </c>
      <c r="G95" s="66"/>
      <c r="H95" s="81"/>
      <c r="I95" s="67" t="str">
        <f t="shared" si="1"/>
        <v/>
      </c>
    </row>
    <row r="96" spans="1:9" s="39" customFormat="1" ht="89.25">
      <c r="A96" s="64" t="s">
        <v>13</v>
      </c>
      <c r="B96" s="72" t="s">
        <v>219</v>
      </c>
      <c r="C96" s="85"/>
      <c r="D96" s="86"/>
      <c r="E96" s="87" t="s">
        <v>136</v>
      </c>
      <c r="F96" s="88"/>
      <c r="G96" s="89"/>
      <c r="H96" s="50"/>
      <c r="I96" s="67" t="str">
        <f t="shared" si="1"/>
        <v/>
      </c>
    </row>
    <row r="97" spans="1:9" s="39" customFormat="1" ht="33" customHeight="1">
      <c r="A97" s="50" t="s">
        <v>34</v>
      </c>
      <c r="B97" s="72" t="s">
        <v>137</v>
      </c>
      <c r="C97" s="29">
        <v>4</v>
      </c>
      <c r="D97" s="28" t="s">
        <v>26</v>
      </c>
      <c r="E97" s="72"/>
      <c r="F97" s="81" t="s">
        <v>27</v>
      </c>
      <c r="G97" s="119"/>
      <c r="H97" s="72"/>
      <c r="I97" s="67" t="str">
        <f t="shared" si="1"/>
        <v/>
      </c>
    </row>
    <row r="98" spans="1:9" s="39" customFormat="1" ht="33" customHeight="1">
      <c r="A98" s="50" t="s">
        <v>37</v>
      </c>
      <c r="B98" s="72" t="s">
        <v>138</v>
      </c>
      <c r="C98" s="29">
        <v>4</v>
      </c>
      <c r="D98" s="28" t="s">
        <v>26</v>
      </c>
      <c r="E98" s="72"/>
      <c r="F98" s="81" t="s">
        <v>27</v>
      </c>
      <c r="G98" s="119"/>
      <c r="H98" s="72"/>
      <c r="I98" s="67" t="str">
        <f t="shared" si="1"/>
        <v/>
      </c>
    </row>
    <row r="99" spans="1:9" s="39" customFormat="1" ht="33" customHeight="1">
      <c r="A99" s="50" t="s">
        <v>38</v>
      </c>
      <c r="B99" s="72" t="s">
        <v>139</v>
      </c>
      <c r="C99" s="29">
        <v>4</v>
      </c>
      <c r="D99" s="28" t="s">
        <v>26</v>
      </c>
      <c r="E99" s="72"/>
      <c r="F99" s="81" t="s">
        <v>27</v>
      </c>
      <c r="G99" s="119"/>
      <c r="H99" s="72"/>
      <c r="I99" s="67" t="str">
        <f t="shared" si="1"/>
        <v/>
      </c>
    </row>
    <row r="100" spans="1:9" s="39" customFormat="1" ht="51" customHeight="1">
      <c r="A100" s="64" t="s">
        <v>16</v>
      </c>
      <c r="B100" s="72" t="s">
        <v>140</v>
      </c>
      <c r="C100" s="29"/>
      <c r="D100" s="28"/>
      <c r="E100" s="87" t="s">
        <v>136</v>
      </c>
      <c r="F100" s="81"/>
      <c r="G100" s="66"/>
      <c r="H100" s="81"/>
      <c r="I100" s="67" t="str">
        <f t="shared" si="1"/>
        <v/>
      </c>
    </row>
    <row r="101" spans="1:9" s="39" customFormat="1" ht="33" customHeight="1">
      <c r="A101" s="50" t="s">
        <v>34</v>
      </c>
      <c r="B101" s="72" t="s">
        <v>109</v>
      </c>
      <c r="C101" s="29">
        <v>2</v>
      </c>
      <c r="D101" s="28" t="s">
        <v>28</v>
      </c>
      <c r="E101" s="81"/>
      <c r="F101" s="81" t="s">
        <v>24</v>
      </c>
      <c r="G101" s="66"/>
      <c r="H101" s="81"/>
      <c r="I101" s="67" t="str">
        <f t="shared" si="1"/>
        <v/>
      </c>
    </row>
    <row r="102" spans="1:9" s="39" customFormat="1" ht="33" customHeight="1">
      <c r="A102" s="50" t="s">
        <v>37</v>
      </c>
      <c r="B102" s="72" t="s">
        <v>110</v>
      </c>
      <c r="C102" s="29">
        <v>2</v>
      </c>
      <c r="D102" s="28" t="s">
        <v>28</v>
      </c>
      <c r="E102" s="81"/>
      <c r="F102" s="81" t="s">
        <v>24</v>
      </c>
      <c r="G102" s="66"/>
      <c r="H102" s="81"/>
      <c r="I102" s="67" t="str">
        <f t="shared" si="1"/>
        <v/>
      </c>
    </row>
    <row r="103" spans="1:9" s="39" customFormat="1" ht="33" customHeight="1">
      <c r="A103" s="50" t="s">
        <v>38</v>
      </c>
      <c r="B103" s="72" t="s">
        <v>111</v>
      </c>
      <c r="C103" s="29">
        <v>2</v>
      </c>
      <c r="D103" s="28" t="s">
        <v>28</v>
      </c>
      <c r="E103" s="81"/>
      <c r="F103" s="81" t="s">
        <v>24</v>
      </c>
      <c r="G103" s="66"/>
      <c r="H103" s="81"/>
      <c r="I103" s="67" t="str">
        <f t="shared" si="1"/>
        <v/>
      </c>
    </row>
    <row r="104" spans="1:9" s="39" customFormat="1" ht="246.75" customHeight="1">
      <c r="A104" s="64" t="s">
        <v>141</v>
      </c>
      <c r="B104" s="76" t="s">
        <v>105</v>
      </c>
      <c r="C104" s="32"/>
      <c r="D104" s="55"/>
      <c r="E104" s="77"/>
      <c r="F104" s="81"/>
      <c r="G104" s="66"/>
      <c r="H104" s="81"/>
      <c r="I104" s="67" t="str">
        <f t="shared" si="1"/>
        <v/>
      </c>
    </row>
    <row r="105" spans="1:9" s="39" customFormat="1" ht="107.25" customHeight="1">
      <c r="A105" s="64" t="s">
        <v>8</v>
      </c>
      <c r="B105" s="68" t="s">
        <v>78</v>
      </c>
      <c r="C105" s="29"/>
      <c r="D105" s="52"/>
      <c r="E105" s="69" t="s">
        <v>51</v>
      </c>
      <c r="F105" s="81"/>
      <c r="G105" s="66"/>
      <c r="H105" s="81"/>
      <c r="I105" s="67" t="str">
        <f t="shared" si="1"/>
        <v/>
      </c>
    </row>
    <row r="106" spans="1:9" s="39" customFormat="1" ht="43.5" customHeight="1">
      <c r="A106" s="50" t="s">
        <v>34</v>
      </c>
      <c r="B106" s="72" t="s">
        <v>142</v>
      </c>
      <c r="C106" s="29">
        <v>4.0620000000000003</v>
      </c>
      <c r="D106" s="56" t="s">
        <v>21</v>
      </c>
      <c r="E106" s="81"/>
      <c r="F106" s="81" t="s">
        <v>9</v>
      </c>
      <c r="G106" s="66"/>
      <c r="H106" s="81"/>
      <c r="I106" s="67" t="str">
        <f t="shared" si="1"/>
        <v/>
      </c>
    </row>
    <row r="107" spans="1:9" s="39" customFormat="1" ht="43.5" customHeight="1">
      <c r="A107" s="50" t="s">
        <v>37</v>
      </c>
      <c r="B107" s="72" t="s">
        <v>143</v>
      </c>
      <c r="C107" s="29">
        <v>31.748999999999999</v>
      </c>
      <c r="D107" s="56" t="s">
        <v>21</v>
      </c>
      <c r="E107" s="81"/>
      <c r="F107" s="81" t="s">
        <v>9</v>
      </c>
      <c r="G107" s="66"/>
      <c r="H107" s="81"/>
      <c r="I107" s="67" t="str">
        <f t="shared" si="1"/>
        <v/>
      </c>
    </row>
    <row r="108" spans="1:9" s="39" customFormat="1" ht="43.5" customHeight="1">
      <c r="A108" s="50" t="s">
        <v>38</v>
      </c>
      <c r="B108" s="72" t="s">
        <v>144</v>
      </c>
      <c r="C108" s="29">
        <v>5.1029999999999998</v>
      </c>
      <c r="D108" s="56" t="s">
        <v>21</v>
      </c>
      <c r="E108" s="81"/>
      <c r="F108" s="81" t="s">
        <v>9</v>
      </c>
      <c r="G108" s="66"/>
      <c r="H108" s="81"/>
      <c r="I108" s="67" t="str">
        <f t="shared" si="1"/>
        <v/>
      </c>
    </row>
    <row r="109" spans="1:9" s="39" customFormat="1" ht="43.5" customHeight="1">
      <c r="A109" s="50" t="s">
        <v>39</v>
      </c>
      <c r="B109" s="72" t="s">
        <v>145</v>
      </c>
      <c r="C109" s="29">
        <v>41.554000000000002</v>
      </c>
      <c r="D109" s="56" t="s">
        <v>21</v>
      </c>
      <c r="E109" s="81"/>
      <c r="F109" s="81" t="s">
        <v>9</v>
      </c>
      <c r="G109" s="66"/>
      <c r="H109" s="81"/>
      <c r="I109" s="67" t="str">
        <f t="shared" si="1"/>
        <v/>
      </c>
    </row>
    <row r="110" spans="1:9" s="39" customFormat="1" ht="109.5" customHeight="1">
      <c r="A110" s="64" t="s">
        <v>10</v>
      </c>
      <c r="B110" s="72" t="s">
        <v>146</v>
      </c>
      <c r="C110" s="90"/>
      <c r="D110" s="28"/>
      <c r="E110" s="81" t="s">
        <v>136</v>
      </c>
      <c r="F110" s="81"/>
      <c r="G110" s="66"/>
      <c r="H110" s="81"/>
      <c r="I110" s="67" t="str">
        <f t="shared" si="1"/>
        <v/>
      </c>
    </row>
    <row r="111" spans="1:9" s="39" customFormat="1" ht="33" customHeight="1">
      <c r="A111" s="50" t="s">
        <v>34</v>
      </c>
      <c r="B111" s="72" t="s">
        <v>142</v>
      </c>
      <c r="C111" s="29">
        <v>2</v>
      </c>
      <c r="D111" s="56" t="s">
        <v>18</v>
      </c>
      <c r="E111" s="81"/>
      <c r="F111" s="81" t="s">
        <v>19</v>
      </c>
      <c r="G111" s="66"/>
      <c r="H111" s="81"/>
      <c r="I111" s="67" t="str">
        <f t="shared" si="1"/>
        <v/>
      </c>
    </row>
    <row r="112" spans="1:9" s="39" customFormat="1" ht="33" customHeight="1">
      <c r="A112" s="50" t="s">
        <v>37</v>
      </c>
      <c r="B112" s="72" t="s">
        <v>143</v>
      </c>
      <c r="C112" s="29">
        <v>15</v>
      </c>
      <c r="D112" s="56" t="s">
        <v>18</v>
      </c>
      <c r="E112" s="81"/>
      <c r="F112" s="81" t="s">
        <v>19</v>
      </c>
      <c r="G112" s="66"/>
      <c r="H112" s="81"/>
      <c r="I112" s="67" t="str">
        <f t="shared" si="1"/>
        <v/>
      </c>
    </row>
    <row r="113" spans="1:9" s="39" customFormat="1" ht="33" customHeight="1">
      <c r="A113" s="50" t="s">
        <v>38</v>
      </c>
      <c r="B113" s="72" t="s">
        <v>144</v>
      </c>
      <c r="C113" s="29">
        <v>5</v>
      </c>
      <c r="D113" s="56" t="s">
        <v>18</v>
      </c>
      <c r="E113" s="81"/>
      <c r="F113" s="81" t="s">
        <v>19</v>
      </c>
      <c r="G113" s="66"/>
      <c r="H113" s="81"/>
      <c r="I113" s="67" t="str">
        <f t="shared" si="1"/>
        <v/>
      </c>
    </row>
    <row r="114" spans="1:9" s="39" customFormat="1" ht="33" customHeight="1">
      <c r="A114" s="50" t="s">
        <v>39</v>
      </c>
      <c r="B114" s="72" t="s">
        <v>145</v>
      </c>
      <c r="C114" s="29">
        <v>40</v>
      </c>
      <c r="D114" s="56" t="s">
        <v>18</v>
      </c>
      <c r="E114" s="81"/>
      <c r="F114" s="81" t="s">
        <v>19</v>
      </c>
      <c r="G114" s="66"/>
      <c r="H114" s="81"/>
      <c r="I114" s="67" t="str">
        <f t="shared" si="1"/>
        <v/>
      </c>
    </row>
    <row r="115" spans="1:9" s="39" customFormat="1" ht="87" customHeight="1">
      <c r="A115" s="64" t="s">
        <v>13</v>
      </c>
      <c r="B115" s="72" t="s">
        <v>147</v>
      </c>
      <c r="C115" s="90"/>
      <c r="D115" s="28"/>
      <c r="E115" s="81" t="s">
        <v>136</v>
      </c>
      <c r="F115" s="81"/>
      <c r="G115" s="66"/>
      <c r="H115" s="81"/>
      <c r="I115" s="67" t="str">
        <f t="shared" si="1"/>
        <v/>
      </c>
    </row>
    <row r="116" spans="1:9" s="39" customFormat="1" ht="33" customHeight="1">
      <c r="A116" s="50" t="s">
        <v>34</v>
      </c>
      <c r="B116" s="72" t="s">
        <v>142</v>
      </c>
      <c r="C116" s="29">
        <v>3</v>
      </c>
      <c r="D116" s="56" t="s">
        <v>18</v>
      </c>
      <c r="E116" s="81"/>
      <c r="F116" s="81" t="s">
        <v>19</v>
      </c>
      <c r="G116" s="66"/>
      <c r="H116" s="81"/>
      <c r="I116" s="67" t="str">
        <f t="shared" si="1"/>
        <v/>
      </c>
    </row>
    <row r="117" spans="1:9" s="39" customFormat="1" ht="33" customHeight="1">
      <c r="A117" s="50" t="s">
        <v>37</v>
      </c>
      <c r="B117" s="72" t="s">
        <v>143</v>
      </c>
      <c r="C117" s="29">
        <v>20</v>
      </c>
      <c r="D117" s="56" t="s">
        <v>18</v>
      </c>
      <c r="E117" s="81"/>
      <c r="F117" s="81" t="s">
        <v>19</v>
      </c>
      <c r="G117" s="66"/>
      <c r="H117" s="81"/>
      <c r="I117" s="67" t="str">
        <f t="shared" si="1"/>
        <v/>
      </c>
    </row>
    <row r="118" spans="1:9" s="39" customFormat="1" ht="33" customHeight="1">
      <c r="A118" s="50" t="s">
        <v>38</v>
      </c>
      <c r="B118" s="72" t="s">
        <v>144</v>
      </c>
      <c r="C118" s="29">
        <v>5</v>
      </c>
      <c r="D118" s="56" t="s">
        <v>18</v>
      </c>
      <c r="E118" s="81"/>
      <c r="F118" s="81" t="s">
        <v>19</v>
      </c>
      <c r="G118" s="66"/>
      <c r="H118" s="81"/>
      <c r="I118" s="67" t="str">
        <f t="shared" si="1"/>
        <v/>
      </c>
    </row>
    <row r="119" spans="1:9" s="39" customFormat="1" ht="33" customHeight="1">
      <c r="A119" s="50" t="s">
        <v>39</v>
      </c>
      <c r="B119" s="72" t="s">
        <v>145</v>
      </c>
      <c r="C119" s="29">
        <v>40</v>
      </c>
      <c r="D119" s="56" t="s">
        <v>18</v>
      </c>
      <c r="E119" s="81"/>
      <c r="F119" s="81" t="s">
        <v>19</v>
      </c>
      <c r="G119" s="66"/>
      <c r="H119" s="81"/>
      <c r="I119" s="67" t="str">
        <f t="shared" si="1"/>
        <v/>
      </c>
    </row>
    <row r="120" spans="1:9" s="39" customFormat="1" ht="90.75" customHeight="1">
      <c r="A120" s="64" t="s">
        <v>16</v>
      </c>
      <c r="B120" s="72" t="s">
        <v>148</v>
      </c>
      <c r="C120" s="29"/>
      <c r="D120" s="28"/>
      <c r="E120" s="81" t="s">
        <v>136</v>
      </c>
      <c r="F120" s="50"/>
      <c r="G120" s="66"/>
      <c r="H120" s="50"/>
      <c r="I120" s="67" t="str">
        <f t="shared" si="1"/>
        <v/>
      </c>
    </row>
    <row r="121" spans="1:9" s="39" customFormat="1" ht="41.25" customHeight="1">
      <c r="A121" s="50" t="s">
        <v>34</v>
      </c>
      <c r="B121" s="72" t="s">
        <v>149</v>
      </c>
      <c r="C121" s="29">
        <v>3</v>
      </c>
      <c r="D121" s="56" t="s">
        <v>18</v>
      </c>
      <c r="E121" s="81"/>
      <c r="F121" s="81" t="s">
        <v>19</v>
      </c>
      <c r="G121" s="66"/>
      <c r="H121" s="81"/>
      <c r="I121" s="67" t="str">
        <f t="shared" si="1"/>
        <v/>
      </c>
    </row>
    <row r="122" spans="1:9" s="39" customFormat="1" ht="41.25" customHeight="1">
      <c r="A122" s="50" t="s">
        <v>37</v>
      </c>
      <c r="B122" s="72" t="s">
        <v>150</v>
      </c>
      <c r="C122" s="29">
        <v>20</v>
      </c>
      <c r="D122" s="56" t="s">
        <v>18</v>
      </c>
      <c r="E122" s="81"/>
      <c r="F122" s="81" t="s">
        <v>19</v>
      </c>
      <c r="G122" s="66"/>
      <c r="H122" s="81"/>
      <c r="I122" s="67" t="str">
        <f t="shared" si="1"/>
        <v/>
      </c>
    </row>
    <row r="123" spans="1:9" s="42" customFormat="1" ht="41.25" customHeight="1">
      <c r="A123" s="91" t="s">
        <v>38</v>
      </c>
      <c r="B123" s="72" t="s">
        <v>151</v>
      </c>
      <c r="C123" s="29">
        <v>6</v>
      </c>
      <c r="D123" s="56" t="s">
        <v>18</v>
      </c>
      <c r="E123" s="81"/>
      <c r="F123" s="81" t="s">
        <v>19</v>
      </c>
      <c r="G123" s="66"/>
      <c r="H123" s="81"/>
      <c r="I123" s="67" t="str">
        <f t="shared" si="1"/>
        <v/>
      </c>
    </row>
    <row r="124" spans="1:9" s="39" customFormat="1" ht="41.25" customHeight="1">
      <c r="A124" s="50" t="s">
        <v>39</v>
      </c>
      <c r="B124" s="72" t="s">
        <v>152</v>
      </c>
      <c r="C124" s="29">
        <v>40</v>
      </c>
      <c r="D124" s="56" t="s">
        <v>18</v>
      </c>
      <c r="E124" s="81"/>
      <c r="F124" s="81" t="s">
        <v>19</v>
      </c>
      <c r="G124" s="66"/>
      <c r="H124" s="81"/>
      <c r="I124" s="67" t="str">
        <f t="shared" si="1"/>
        <v/>
      </c>
    </row>
    <row r="125" spans="1:9" s="39" customFormat="1" ht="76.5">
      <c r="A125" s="64" t="s">
        <v>17</v>
      </c>
      <c r="B125" s="72" t="s">
        <v>220</v>
      </c>
      <c r="C125" s="29"/>
      <c r="D125" s="28"/>
      <c r="E125" s="81" t="s">
        <v>221</v>
      </c>
      <c r="F125" s="50"/>
      <c r="G125" s="66"/>
      <c r="H125" s="80"/>
      <c r="I125" s="67" t="str">
        <f t="shared" si="1"/>
        <v/>
      </c>
    </row>
    <row r="126" spans="1:9" s="39" customFormat="1" ht="41.25" customHeight="1">
      <c r="A126" s="50" t="s">
        <v>34</v>
      </c>
      <c r="B126" s="72" t="s">
        <v>153</v>
      </c>
      <c r="C126" s="29">
        <v>4</v>
      </c>
      <c r="D126" s="28" t="s">
        <v>156</v>
      </c>
      <c r="E126" s="50"/>
      <c r="F126" s="50" t="s">
        <v>157</v>
      </c>
      <c r="G126" s="66"/>
      <c r="H126" s="80"/>
      <c r="I126" s="67" t="str">
        <f t="shared" si="1"/>
        <v/>
      </c>
    </row>
    <row r="127" spans="1:9" s="39" customFormat="1" ht="41.25" customHeight="1">
      <c r="A127" s="50" t="s">
        <v>37</v>
      </c>
      <c r="B127" s="72" t="s">
        <v>154</v>
      </c>
      <c r="C127" s="29">
        <v>42</v>
      </c>
      <c r="D127" s="28" t="s">
        <v>156</v>
      </c>
      <c r="E127" s="50"/>
      <c r="F127" s="50" t="s">
        <v>157</v>
      </c>
      <c r="G127" s="66"/>
      <c r="H127" s="80"/>
      <c r="I127" s="67" t="str">
        <f t="shared" si="1"/>
        <v/>
      </c>
    </row>
    <row r="128" spans="1:9" s="39" customFormat="1" ht="41.25" customHeight="1">
      <c r="A128" s="50" t="s">
        <v>38</v>
      </c>
      <c r="B128" s="72" t="s">
        <v>151</v>
      </c>
      <c r="C128" s="29">
        <v>8</v>
      </c>
      <c r="D128" s="28" t="s">
        <v>156</v>
      </c>
      <c r="E128" s="50"/>
      <c r="F128" s="50" t="s">
        <v>157</v>
      </c>
      <c r="G128" s="66"/>
      <c r="H128" s="80"/>
      <c r="I128" s="67" t="str">
        <f t="shared" si="1"/>
        <v/>
      </c>
    </row>
    <row r="129" spans="1:9" s="39" customFormat="1" ht="41.25" customHeight="1">
      <c r="A129" s="50" t="s">
        <v>39</v>
      </c>
      <c r="B129" s="72" t="s">
        <v>152</v>
      </c>
      <c r="C129" s="29">
        <v>84</v>
      </c>
      <c r="D129" s="28" t="s">
        <v>156</v>
      </c>
      <c r="E129" s="50"/>
      <c r="F129" s="50" t="s">
        <v>157</v>
      </c>
      <c r="G129" s="66"/>
      <c r="H129" s="80"/>
      <c r="I129" s="67" t="str">
        <f t="shared" si="1"/>
        <v/>
      </c>
    </row>
    <row r="130" spans="1:9" s="39" customFormat="1" ht="123" customHeight="1">
      <c r="A130" s="64" t="s">
        <v>20</v>
      </c>
      <c r="B130" s="72" t="s">
        <v>155</v>
      </c>
      <c r="C130" s="29"/>
      <c r="D130" s="28"/>
      <c r="E130" s="69" t="s">
        <v>52</v>
      </c>
      <c r="F130" s="50"/>
      <c r="G130" s="66"/>
      <c r="H130" s="80"/>
      <c r="I130" s="67" t="str">
        <f t="shared" si="1"/>
        <v/>
      </c>
    </row>
    <row r="131" spans="1:9" s="39" customFormat="1" ht="41.25" customHeight="1">
      <c r="A131" s="50" t="s">
        <v>34</v>
      </c>
      <c r="B131" s="72" t="s">
        <v>153</v>
      </c>
      <c r="C131" s="29">
        <v>4.0620000000000003</v>
      </c>
      <c r="D131" s="56" t="s">
        <v>21</v>
      </c>
      <c r="E131" s="81"/>
      <c r="F131" s="81" t="s">
        <v>9</v>
      </c>
      <c r="G131" s="66"/>
      <c r="H131" s="81"/>
      <c r="I131" s="67" t="str">
        <f t="shared" si="1"/>
        <v/>
      </c>
    </row>
    <row r="132" spans="1:9" s="39" customFormat="1" ht="41.25" customHeight="1">
      <c r="A132" s="50" t="s">
        <v>37</v>
      </c>
      <c r="B132" s="72" t="s">
        <v>154</v>
      </c>
      <c r="C132" s="29">
        <v>31.748999999999999</v>
      </c>
      <c r="D132" s="56" t="s">
        <v>21</v>
      </c>
      <c r="E132" s="81"/>
      <c r="F132" s="81" t="s">
        <v>9</v>
      </c>
      <c r="G132" s="66"/>
      <c r="H132" s="81"/>
      <c r="I132" s="67" t="str">
        <f t="shared" si="1"/>
        <v/>
      </c>
    </row>
    <row r="133" spans="1:9" s="39" customFormat="1" ht="41.25" customHeight="1">
      <c r="A133" s="50" t="s">
        <v>38</v>
      </c>
      <c r="B133" s="72" t="s">
        <v>151</v>
      </c>
      <c r="C133" s="29">
        <v>5.1029999999999998</v>
      </c>
      <c r="D133" s="56" t="s">
        <v>21</v>
      </c>
      <c r="E133" s="81"/>
      <c r="F133" s="81" t="s">
        <v>9</v>
      </c>
      <c r="G133" s="66"/>
      <c r="H133" s="81"/>
      <c r="I133" s="67" t="str">
        <f t="shared" si="1"/>
        <v/>
      </c>
    </row>
    <row r="134" spans="1:9" s="39" customFormat="1" ht="41.25" customHeight="1">
      <c r="A134" s="50" t="s">
        <v>39</v>
      </c>
      <c r="B134" s="72" t="s">
        <v>152</v>
      </c>
      <c r="C134" s="29">
        <v>41.554000000000002</v>
      </c>
      <c r="D134" s="56" t="s">
        <v>21</v>
      </c>
      <c r="E134" s="81"/>
      <c r="F134" s="81" t="s">
        <v>9</v>
      </c>
      <c r="G134" s="66"/>
      <c r="H134" s="81"/>
      <c r="I134" s="67" t="str">
        <f t="shared" ref="I134:I199" si="2">IF(G134=0,"",ROUND(C134*G134,2))</f>
        <v/>
      </c>
    </row>
    <row r="135" spans="1:9" s="39" customFormat="1" ht="207.75" customHeight="1">
      <c r="A135" s="64">
        <v>5</v>
      </c>
      <c r="B135" s="92" t="s">
        <v>158</v>
      </c>
      <c r="C135" s="29"/>
      <c r="D135" s="28"/>
      <c r="E135" s="81" t="s">
        <v>136</v>
      </c>
      <c r="F135" s="50"/>
      <c r="G135" s="66"/>
      <c r="H135" s="80"/>
      <c r="I135" s="67" t="str">
        <f t="shared" si="2"/>
        <v/>
      </c>
    </row>
    <row r="136" spans="1:9" s="39" customFormat="1" ht="22.5" customHeight="1">
      <c r="A136" s="64" t="s">
        <v>8</v>
      </c>
      <c r="B136" s="92" t="s">
        <v>192</v>
      </c>
      <c r="C136" s="29"/>
      <c r="D136" s="28"/>
      <c r="E136" s="50"/>
      <c r="F136" s="50"/>
      <c r="G136" s="66"/>
      <c r="H136" s="80"/>
      <c r="I136" s="67" t="str">
        <f t="shared" si="2"/>
        <v/>
      </c>
    </row>
    <row r="137" spans="1:9" s="39" customFormat="1" ht="122.25" customHeight="1">
      <c r="A137" s="50" t="s">
        <v>34</v>
      </c>
      <c r="B137" s="84" t="s">
        <v>174</v>
      </c>
      <c r="C137" s="29">
        <v>6</v>
      </c>
      <c r="D137" s="28" t="s">
        <v>28</v>
      </c>
      <c r="E137" s="50"/>
      <c r="F137" s="50" t="s">
        <v>24</v>
      </c>
      <c r="G137" s="66"/>
      <c r="H137" s="80"/>
      <c r="I137" s="67" t="str">
        <f t="shared" si="2"/>
        <v/>
      </c>
    </row>
    <row r="138" spans="1:9" s="39" customFormat="1" ht="92.25" customHeight="1">
      <c r="A138" s="50" t="s">
        <v>37</v>
      </c>
      <c r="B138" s="84" t="s">
        <v>175</v>
      </c>
      <c r="C138" s="29">
        <v>1</v>
      </c>
      <c r="D138" s="28" t="s">
        <v>23</v>
      </c>
      <c r="E138" s="50"/>
      <c r="F138" s="50" t="s">
        <v>24</v>
      </c>
      <c r="G138" s="66"/>
      <c r="H138" s="80"/>
      <c r="I138" s="67" t="str">
        <f t="shared" si="2"/>
        <v/>
      </c>
    </row>
    <row r="139" spans="1:9" s="39" customFormat="1" ht="18.75" customHeight="1">
      <c r="A139" s="50" t="s">
        <v>10</v>
      </c>
      <c r="B139" s="93" t="s">
        <v>159</v>
      </c>
      <c r="C139" s="29"/>
      <c r="D139" s="28"/>
      <c r="E139" s="50"/>
      <c r="F139" s="50"/>
      <c r="G139" s="66"/>
      <c r="H139" s="80"/>
      <c r="I139" s="67" t="str">
        <f t="shared" si="2"/>
        <v/>
      </c>
    </row>
    <row r="140" spans="1:9" s="39" customFormat="1" ht="94.5" customHeight="1">
      <c r="A140" s="50" t="s">
        <v>34</v>
      </c>
      <c r="B140" s="84" t="s">
        <v>176</v>
      </c>
      <c r="C140" s="29">
        <v>1</v>
      </c>
      <c r="D140" s="28" t="s">
        <v>23</v>
      </c>
      <c r="E140" s="50"/>
      <c r="F140" s="50" t="s">
        <v>24</v>
      </c>
      <c r="G140" s="66"/>
      <c r="H140" s="80"/>
      <c r="I140" s="67" t="str">
        <f t="shared" si="2"/>
        <v/>
      </c>
    </row>
    <row r="141" spans="1:9" s="39" customFormat="1" ht="18" customHeight="1">
      <c r="A141" s="50" t="s">
        <v>13</v>
      </c>
      <c r="B141" s="93" t="s">
        <v>160</v>
      </c>
      <c r="C141" s="29"/>
      <c r="D141" s="28"/>
      <c r="E141" s="50"/>
      <c r="F141" s="50"/>
      <c r="G141" s="66"/>
      <c r="H141" s="80"/>
      <c r="I141" s="67" t="str">
        <f t="shared" si="2"/>
        <v/>
      </c>
    </row>
    <row r="142" spans="1:9" s="39" customFormat="1" ht="94.5" customHeight="1">
      <c r="A142" s="50" t="s">
        <v>34</v>
      </c>
      <c r="B142" s="84" t="s">
        <v>177</v>
      </c>
      <c r="C142" s="29">
        <v>1</v>
      </c>
      <c r="D142" s="28" t="s">
        <v>23</v>
      </c>
      <c r="E142" s="50"/>
      <c r="F142" s="50" t="s">
        <v>24</v>
      </c>
      <c r="G142" s="66"/>
      <c r="H142" s="94"/>
      <c r="I142" s="67" t="str">
        <f t="shared" si="2"/>
        <v/>
      </c>
    </row>
    <row r="143" spans="1:9" s="39" customFormat="1" ht="94.5" customHeight="1">
      <c r="A143" s="50" t="s">
        <v>37</v>
      </c>
      <c r="B143" s="84" t="s">
        <v>178</v>
      </c>
      <c r="C143" s="29">
        <v>1</v>
      </c>
      <c r="D143" s="28" t="s">
        <v>23</v>
      </c>
      <c r="E143" s="50"/>
      <c r="F143" s="50" t="s">
        <v>24</v>
      </c>
      <c r="G143" s="66"/>
      <c r="H143" s="94"/>
      <c r="I143" s="67" t="str">
        <f t="shared" si="2"/>
        <v/>
      </c>
    </row>
    <row r="144" spans="1:9" s="39" customFormat="1" ht="92.25" customHeight="1">
      <c r="A144" s="50" t="s">
        <v>38</v>
      </c>
      <c r="B144" s="84" t="s">
        <v>179</v>
      </c>
      <c r="C144" s="29">
        <v>1</v>
      </c>
      <c r="D144" s="28" t="s">
        <v>23</v>
      </c>
      <c r="E144" s="50"/>
      <c r="F144" s="50" t="s">
        <v>24</v>
      </c>
      <c r="G144" s="66"/>
      <c r="H144" s="94"/>
      <c r="I144" s="67" t="str">
        <f t="shared" si="2"/>
        <v/>
      </c>
    </row>
    <row r="145" spans="1:9" s="39" customFormat="1" ht="20.25" customHeight="1">
      <c r="A145" s="50" t="s">
        <v>16</v>
      </c>
      <c r="B145" s="93" t="s">
        <v>161</v>
      </c>
      <c r="C145" s="29"/>
      <c r="D145" s="28"/>
      <c r="E145" s="50"/>
      <c r="F145" s="50"/>
      <c r="G145" s="66"/>
      <c r="H145" s="80"/>
      <c r="I145" s="67" t="str">
        <f t="shared" si="2"/>
        <v/>
      </c>
    </row>
    <row r="146" spans="1:9" s="39" customFormat="1" ht="94.5" customHeight="1">
      <c r="A146" s="50" t="s">
        <v>34</v>
      </c>
      <c r="B146" s="84" t="s">
        <v>180</v>
      </c>
      <c r="C146" s="29">
        <v>1</v>
      </c>
      <c r="D146" s="28" t="s">
        <v>23</v>
      </c>
      <c r="E146" s="50"/>
      <c r="F146" s="50" t="s">
        <v>24</v>
      </c>
      <c r="G146" s="66"/>
      <c r="H146" s="95"/>
      <c r="I146" s="67" t="str">
        <f t="shared" si="2"/>
        <v/>
      </c>
    </row>
    <row r="147" spans="1:9" s="39" customFormat="1" ht="94.5" customHeight="1">
      <c r="A147" s="50" t="s">
        <v>37</v>
      </c>
      <c r="B147" s="84" t="s">
        <v>181</v>
      </c>
      <c r="C147" s="29">
        <v>1</v>
      </c>
      <c r="D147" s="28" t="s">
        <v>23</v>
      </c>
      <c r="E147" s="50"/>
      <c r="F147" s="50" t="s">
        <v>24</v>
      </c>
      <c r="G147" s="66"/>
      <c r="H147" s="95"/>
      <c r="I147" s="67" t="str">
        <f t="shared" si="2"/>
        <v/>
      </c>
    </row>
    <row r="148" spans="1:9" s="39" customFormat="1" ht="25.5" customHeight="1">
      <c r="A148" s="50" t="s">
        <v>17</v>
      </c>
      <c r="B148" s="93" t="s">
        <v>162</v>
      </c>
      <c r="C148" s="29"/>
      <c r="D148" s="28"/>
      <c r="E148" s="50"/>
      <c r="F148" s="50"/>
      <c r="G148" s="66"/>
      <c r="H148" s="95"/>
      <c r="I148" s="67" t="str">
        <f t="shared" si="2"/>
        <v/>
      </c>
    </row>
    <row r="149" spans="1:9" s="39" customFormat="1" ht="94.5" customHeight="1">
      <c r="A149" s="50" t="s">
        <v>34</v>
      </c>
      <c r="B149" s="84" t="s">
        <v>182</v>
      </c>
      <c r="C149" s="29">
        <v>1</v>
      </c>
      <c r="D149" s="28" t="s">
        <v>23</v>
      </c>
      <c r="E149" s="50"/>
      <c r="F149" s="50" t="s">
        <v>24</v>
      </c>
      <c r="G149" s="66"/>
      <c r="H149" s="95"/>
      <c r="I149" s="67" t="str">
        <f t="shared" si="2"/>
        <v/>
      </c>
    </row>
    <row r="150" spans="1:9" s="39" customFormat="1" ht="24.75" customHeight="1">
      <c r="A150" s="50" t="s">
        <v>20</v>
      </c>
      <c r="B150" s="93" t="s">
        <v>163</v>
      </c>
      <c r="C150" s="29"/>
      <c r="D150" s="28"/>
      <c r="E150" s="50"/>
      <c r="F150" s="50"/>
      <c r="G150" s="66"/>
      <c r="H150" s="95"/>
      <c r="I150" s="67" t="str">
        <f t="shared" si="2"/>
        <v/>
      </c>
    </row>
    <row r="151" spans="1:9" s="39" customFormat="1" ht="94.5" customHeight="1">
      <c r="A151" s="50" t="s">
        <v>34</v>
      </c>
      <c r="B151" s="84" t="s">
        <v>183</v>
      </c>
      <c r="C151" s="29">
        <v>1</v>
      </c>
      <c r="D151" s="28" t="s">
        <v>23</v>
      </c>
      <c r="E151" s="50"/>
      <c r="F151" s="50" t="s">
        <v>24</v>
      </c>
      <c r="G151" s="66"/>
      <c r="H151" s="95"/>
      <c r="I151" s="67" t="str">
        <f t="shared" si="2"/>
        <v/>
      </c>
    </row>
    <row r="152" spans="1:9" s="39" customFormat="1" ht="26.25" customHeight="1">
      <c r="A152" s="50" t="s">
        <v>237</v>
      </c>
      <c r="B152" s="93" t="s">
        <v>164</v>
      </c>
      <c r="C152" s="29"/>
      <c r="D152" s="28"/>
      <c r="E152" s="50"/>
      <c r="F152" s="50"/>
      <c r="G152" s="66"/>
      <c r="H152" s="80"/>
      <c r="I152" s="67" t="str">
        <f t="shared" si="2"/>
        <v/>
      </c>
    </row>
    <row r="153" spans="1:9" s="39" customFormat="1" ht="94.5" customHeight="1">
      <c r="A153" s="50" t="s">
        <v>34</v>
      </c>
      <c r="B153" s="84" t="s">
        <v>194</v>
      </c>
      <c r="C153" s="29">
        <v>1</v>
      </c>
      <c r="D153" s="28" t="s">
        <v>23</v>
      </c>
      <c r="E153" s="50"/>
      <c r="F153" s="50" t="s">
        <v>24</v>
      </c>
      <c r="G153" s="66"/>
      <c r="H153" s="80"/>
      <c r="I153" s="67" t="str">
        <f t="shared" si="2"/>
        <v/>
      </c>
    </row>
    <row r="154" spans="1:9" s="39" customFormat="1" ht="25.5" customHeight="1">
      <c r="A154" s="50" t="s">
        <v>238</v>
      </c>
      <c r="B154" s="93" t="s">
        <v>165</v>
      </c>
      <c r="C154" s="57"/>
      <c r="D154" s="58"/>
      <c r="E154" s="50"/>
      <c r="F154" s="66"/>
      <c r="G154" s="80"/>
      <c r="H154" s="67"/>
      <c r="I154" s="67" t="str">
        <f t="shared" si="2"/>
        <v/>
      </c>
    </row>
    <row r="155" spans="1:9" s="39" customFormat="1" ht="94.5" customHeight="1">
      <c r="A155" s="50" t="s">
        <v>34</v>
      </c>
      <c r="B155" s="84" t="s">
        <v>193</v>
      </c>
      <c r="C155" s="29">
        <v>1</v>
      </c>
      <c r="D155" s="28" t="s">
        <v>23</v>
      </c>
      <c r="E155" s="50"/>
      <c r="F155" s="50" t="s">
        <v>24</v>
      </c>
      <c r="G155" s="66"/>
      <c r="H155" s="80"/>
      <c r="I155" s="67" t="str">
        <f t="shared" si="2"/>
        <v/>
      </c>
    </row>
    <row r="156" spans="1:9" s="39" customFormat="1" ht="25.5" customHeight="1">
      <c r="A156" s="50" t="s">
        <v>239</v>
      </c>
      <c r="B156" s="93" t="s">
        <v>166</v>
      </c>
      <c r="C156" s="29"/>
      <c r="D156" s="28"/>
      <c r="E156" s="50"/>
      <c r="F156" s="50"/>
      <c r="G156" s="66"/>
      <c r="H156" s="80"/>
      <c r="I156" s="67" t="str">
        <f t="shared" si="2"/>
        <v/>
      </c>
    </row>
    <row r="157" spans="1:9" s="39" customFormat="1" ht="94.5" customHeight="1">
      <c r="A157" s="50" t="s">
        <v>34</v>
      </c>
      <c r="B157" s="84" t="s">
        <v>184</v>
      </c>
      <c r="C157" s="29">
        <v>1</v>
      </c>
      <c r="D157" s="28" t="s">
        <v>23</v>
      </c>
      <c r="E157" s="50"/>
      <c r="F157" s="50" t="s">
        <v>24</v>
      </c>
      <c r="G157" s="66"/>
      <c r="H157" s="80"/>
      <c r="I157" s="67" t="str">
        <f t="shared" si="2"/>
        <v/>
      </c>
    </row>
    <row r="158" spans="1:9" s="39" customFormat="1" ht="21.75" customHeight="1">
      <c r="A158" s="50" t="s">
        <v>240</v>
      </c>
      <c r="B158" s="96" t="s">
        <v>167</v>
      </c>
      <c r="C158" s="35"/>
      <c r="D158" s="59"/>
      <c r="E158" s="64"/>
      <c r="F158" s="64"/>
      <c r="G158" s="97"/>
      <c r="H158" s="98"/>
      <c r="I158" s="67" t="str">
        <f t="shared" si="2"/>
        <v/>
      </c>
    </row>
    <row r="159" spans="1:9" s="39" customFormat="1" ht="94.5" customHeight="1">
      <c r="A159" s="50" t="s">
        <v>34</v>
      </c>
      <c r="B159" s="84" t="s">
        <v>186</v>
      </c>
      <c r="C159" s="29">
        <v>1</v>
      </c>
      <c r="D159" s="28" t="s">
        <v>23</v>
      </c>
      <c r="E159" s="50"/>
      <c r="F159" s="50" t="s">
        <v>24</v>
      </c>
      <c r="G159" s="66"/>
      <c r="H159" s="80"/>
      <c r="I159" s="67" t="str">
        <f t="shared" si="2"/>
        <v/>
      </c>
    </row>
    <row r="160" spans="1:9" s="39" customFormat="1" ht="24" customHeight="1">
      <c r="A160" s="50" t="s">
        <v>241</v>
      </c>
      <c r="B160" s="96" t="s">
        <v>168</v>
      </c>
      <c r="C160" s="29"/>
      <c r="D160" s="28"/>
      <c r="E160" s="50"/>
      <c r="F160" s="50"/>
      <c r="G160" s="66"/>
      <c r="H160" s="80"/>
      <c r="I160" s="67" t="str">
        <f t="shared" si="2"/>
        <v/>
      </c>
    </row>
    <row r="161" spans="1:9" s="39" customFormat="1" ht="94.5" customHeight="1">
      <c r="A161" s="50" t="s">
        <v>34</v>
      </c>
      <c r="B161" s="84" t="s">
        <v>185</v>
      </c>
      <c r="C161" s="29">
        <v>1</v>
      </c>
      <c r="D161" s="28" t="s">
        <v>23</v>
      </c>
      <c r="E161" s="50"/>
      <c r="F161" s="50" t="s">
        <v>24</v>
      </c>
      <c r="G161" s="66"/>
      <c r="H161" s="80"/>
      <c r="I161" s="67" t="str">
        <f t="shared" si="2"/>
        <v/>
      </c>
    </row>
    <row r="162" spans="1:9" s="39" customFormat="1" ht="20.25" customHeight="1">
      <c r="A162" s="50" t="s">
        <v>242</v>
      </c>
      <c r="B162" s="96" t="s">
        <v>169</v>
      </c>
      <c r="C162" s="29"/>
      <c r="D162" s="28"/>
      <c r="E162" s="50"/>
      <c r="F162" s="50"/>
      <c r="G162" s="66"/>
      <c r="H162" s="80"/>
      <c r="I162" s="67" t="str">
        <f t="shared" si="2"/>
        <v/>
      </c>
    </row>
    <row r="163" spans="1:9" s="39" customFormat="1" ht="94.5" customHeight="1">
      <c r="A163" s="50" t="s">
        <v>34</v>
      </c>
      <c r="B163" s="84" t="s">
        <v>187</v>
      </c>
      <c r="C163" s="29">
        <v>1</v>
      </c>
      <c r="D163" s="28" t="s">
        <v>23</v>
      </c>
      <c r="E163" s="50"/>
      <c r="F163" s="50" t="s">
        <v>24</v>
      </c>
      <c r="G163" s="66"/>
      <c r="H163" s="80"/>
      <c r="I163" s="67" t="str">
        <f t="shared" si="2"/>
        <v/>
      </c>
    </row>
    <row r="164" spans="1:9" s="39" customFormat="1" ht="19.5" customHeight="1">
      <c r="A164" s="50" t="s">
        <v>243</v>
      </c>
      <c r="B164" s="96" t="s">
        <v>170</v>
      </c>
      <c r="C164" s="29"/>
      <c r="D164" s="28"/>
      <c r="E164" s="50"/>
      <c r="F164" s="50"/>
      <c r="G164" s="66"/>
      <c r="H164" s="80"/>
      <c r="I164" s="67" t="str">
        <f t="shared" si="2"/>
        <v/>
      </c>
    </row>
    <row r="165" spans="1:9" s="39" customFormat="1" ht="94.5" customHeight="1">
      <c r="A165" s="50" t="s">
        <v>34</v>
      </c>
      <c r="B165" s="84" t="s">
        <v>188</v>
      </c>
      <c r="C165" s="29">
        <v>1</v>
      </c>
      <c r="D165" s="28" t="s">
        <v>23</v>
      </c>
      <c r="E165" s="50"/>
      <c r="F165" s="50" t="s">
        <v>24</v>
      </c>
      <c r="G165" s="66"/>
      <c r="H165" s="80"/>
      <c r="I165" s="67" t="str">
        <f t="shared" si="2"/>
        <v/>
      </c>
    </row>
    <row r="166" spans="1:9" s="39" customFormat="1" ht="24.75" customHeight="1">
      <c r="A166" s="50" t="s">
        <v>244</v>
      </c>
      <c r="B166" s="96" t="s">
        <v>171</v>
      </c>
      <c r="C166" s="29"/>
      <c r="D166" s="28"/>
      <c r="E166" s="50"/>
      <c r="F166" s="50"/>
      <c r="G166" s="66"/>
      <c r="H166" s="80"/>
      <c r="I166" s="67" t="str">
        <f t="shared" si="2"/>
        <v/>
      </c>
    </row>
    <row r="167" spans="1:9" s="39" customFormat="1" ht="94.5" customHeight="1">
      <c r="A167" s="50" t="s">
        <v>34</v>
      </c>
      <c r="B167" s="84" t="s">
        <v>189</v>
      </c>
      <c r="C167" s="29">
        <v>1</v>
      </c>
      <c r="D167" s="28" t="s">
        <v>23</v>
      </c>
      <c r="E167" s="50"/>
      <c r="F167" s="50" t="s">
        <v>24</v>
      </c>
      <c r="G167" s="66"/>
      <c r="H167" s="80"/>
      <c r="I167" s="67" t="str">
        <f t="shared" si="2"/>
        <v/>
      </c>
    </row>
    <row r="168" spans="1:9" s="39" customFormat="1" ht="24" customHeight="1">
      <c r="A168" s="50" t="s">
        <v>245</v>
      </c>
      <c r="B168" s="96" t="s">
        <v>172</v>
      </c>
      <c r="C168" s="29"/>
      <c r="D168" s="28"/>
      <c r="E168" s="50"/>
      <c r="F168" s="50"/>
      <c r="G168" s="66"/>
      <c r="H168" s="80"/>
      <c r="I168" s="67" t="str">
        <f t="shared" si="2"/>
        <v/>
      </c>
    </row>
    <row r="169" spans="1:9" s="39" customFormat="1" ht="94.5" customHeight="1">
      <c r="A169" s="50" t="s">
        <v>34</v>
      </c>
      <c r="B169" s="84" t="s">
        <v>190</v>
      </c>
      <c r="C169" s="29">
        <v>1</v>
      </c>
      <c r="D169" s="28" t="s">
        <v>23</v>
      </c>
      <c r="E169" s="50"/>
      <c r="F169" s="50" t="s">
        <v>24</v>
      </c>
      <c r="G169" s="66"/>
      <c r="H169" s="80"/>
      <c r="I169" s="67" t="str">
        <f t="shared" si="2"/>
        <v/>
      </c>
    </row>
    <row r="170" spans="1:9" s="39" customFormat="1" ht="23.25" customHeight="1">
      <c r="A170" s="50" t="s">
        <v>246</v>
      </c>
      <c r="B170" s="96" t="s">
        <v>173</v>
      </c>
      <c r="C170" s="29"/>
      <c r="D170" s="28"/>
      <c r="E170" s="50"/>
      <c r="F170" s="50"/>
      <c r="G170" s="66"/>
      <c r="H170" s="80"/>
      <c r="I170" s="67" t="str">
        <f t="shared" si="2"/>
        <v/>
      </c>
    </row>
    <row r="171" spans="1:9" s="39" customFormat="1" ht="94.5" customHeight="1">
      <c r="A171" s="50" t="s">
        <v>34</v>
      </c>
      <c r="B171" s="84" t="s">
        <v>191</v>
      </c>
      <c r="C171" s="29">
        <v>1</v>
      </c>
      <c r="D171" s="28" t="s">
        <v>23</v>
      </c>
      <c r="E171" s="50"/>
      <c r="F171" s="50" t="s">
        <v>24</v>
      </c>
      <c r="G171" s="66"/>
      <c r="H171" s="80"/>
      <c r="I171" s="67" t="str">
        <f>IF(G171=0,"",ROUND(C171*G171,2))</f>
        <v/>
      </c>
    </row>
    <row r="172" spans="1:9" s="39" customFormat="1" ht="69.75" customHeight="1">
      <c r="A172" s="64">
        <v>6</v>
      </c>
      <c r="B172" s="153" t="s">
        <v>222</v>
      </c>
      <c r="C172" s="29"/>
      <c r="D172" s="28"/>
      <c r="E172" s="50"/>
      <c r="F172" s="50"/>
      <c r="G172" s="66"/>
      <c r="H172" s="80"/>
      <c r="I172" s="67"/>
    </row>
    <row r="173" spans="1:9" s="39" customFormat="1" ht="29.25" customHeight="1">
      <c r="A173" s="50" t="s">
        <v>34</v>
      </c>
      <c r="B173" s="154" t="s">
        <v>223</v>
      </c>
      <c r="C173" s="29">
        <v>1</v>
      </c>
      <c r="D173" s="28" t="s">
        <v>23</v>
      </c>
      <c r="E173" s="50"/>
      <c r="F173" s="50" t="s">
        <v>24</v>
      </c>
      <c r="G173" s="66"/>
      <c r="H173" s="80"/>
      <c r="I173" s="67" t="str">
        <f t="shared" si="2"/>
        <v/>
      </c>
    </row>
    <row r="174" spans="1:9" s="39" customFormat="1" ht="29.25" customHeight="1">
      <c r="A174" s="50" t="s">
        <v>37</v>
      </c>
      <c r="B174" s="154" t="s">
        <v>224</v>
      </c>
      <c r="C174" s="29">
        <v>1</v>
      </c>
      <c r="D174" s="28" t="s">
        <v>23</v>
      </c>
      <c r="E174" s="50"/>
      <c r="F174" s="50" t="s">
        <v>24</v>
      </c>
      <c r="G174" s="66"/>
      <c r="H174" s="80"/>
      <c r="I174" s="67" t="str">
        <f t="shared" si="2"/>
        <v/>
      </c>
    </row>
    <row r="175" spans="1:9" s="39" customFormat="1" ht="29.25" customHeight="1">
      <c r="A175" s="50" t="s">
        <v>38</v>
      </c>
      <c r="B175" s="155" t="s">
        <v>225</v>
      </c>
      <c r="C175" s="29">
        <v>1</v>
      </c>
      <c r="D175" s="28" t="s">
        <v>23</v>
      </c>
      <c r="E175" s="50"/>
      <c r="F175" s="50" t="s">
        <v>24</v>
      </c>
      <c r="G175" s="66"/>
      <c r="H175" s="80"/>
      <c r="I175" s="67" t="str">
        <f t="shared" si="2"/>
        <v/>
      </c>
    </row>
    <row r="176" spans="1:9" s="39" customFormat="1" ht="171" customHeight="1">
      <c r="A176" s="50">
        <v>7</v>
      </c>
      <c r="B176" s="156" t="s">
        <v>226</v>
      </c>
      <c r="C176" s="29"/>
      <c r="D176" s="28"/>
      <c r="E176" s="50"/>
      <c r="F176" s="50"/>
      <c r="G176" s="66"/>
      <c r="H176" s="80"/>
      <c r="I176" s="67"/>
    </row>
    <row r="177" spans="1:9" s="39" customFormat="1" ht="29.25" customHeight="1">
      <c r="A177" s="50" t="s">
        <v>34</v>
      </c>
      <c r="B177" s="116" t="s">
        <v>227</v>
      </c>
      <c r="C177" s="29">
        <v>2</v>
      </c>
      <c r="D177" s="28" t="s">
        <v>28</v>
      </c>
      <c r="E177" s="50"/>
      <c r="F177" s="50" t="s">
        <v>24</v>
      </c>
      <c r="G177" s="157"/>
      <c r="H177" s="80"/>
      <c r="I177" s="67" t="str">
        <f t="shared" si="2"/>
        <v/>
      </c>
    </row>
    <row r="178" spans="1:9" s="39" customFormat="1" ht="29.25" customHeight="1">
      <c r="A178" s="50" t="s">
        <v>37</v>
      </c>
      <c r="B178" s="116" t="s">
        <v>228</v>
      </c>
      <c r="C178" s="29">
        <v>2</v>
      </c>
      <c r="D178" s="28" t="s">
        <v>28</v>
      </c>
      <c r="E178" s="50"/>
      <c r="F178" s="50" t="s">
        <v>24</v>
      </c>
      <c r="G178" s="117"/>
      <c r="H178" s="80"/>
      <c r="I178" s="67" t="str">
        <f t="shared" si="2"/>
        <v/>
      </c>
    </row>
    <row r="179" spans="1:9" s="39" customFormat="1" ht="21" customHeight="1">
      <c r="A179" s="50" t="s">
        <v>38</v>
      </c>
      <c r="B179" s="116" t="s">
        <v>229</v>
      </c>
      <c r="C179" s="29">
        <v>1</v>
      </c>
      <c r="D179" s="28" t="s">
        <v>23</v>
      </c>
      <c r="E179" s="50"/>
      <c r="F179" s="50" t="s">
        <v>24</v>
      </c>
      <c r="G179" s="157"/>
      <c r="H179" s="80"/>
      <c r="I179" s="67" t="str">
        <f t="shared" si="2"/>
        <v/>
      </c>
    </row>
    <row r="180" spans="1:9" s="39" customFormat="1" ht="31.5" customHeight="1">
      <c r="A180" s="50" t="s">
        <v>39</v>
      </c>
      <c r="B180" s="116" t="s">
        <v>230</v>
      </c>
      <c r="C180" s="29">
        <v>3</v>
      </c>
      <c r="D180" s="28" t="s">
        <v>28</v>
      </c>
      <c r="E180" s="50"/>
      <c r="F180" s="50" t="s">
        <v>24</v>
      </c>
      <c r="G180" s="117"/>
      <c r="H180" s="80"/>
      <c r="I180" s="67" t="str">
        <f t="shared" si="2"/>
        <v/>
      </c>
    </row>
    <row r="181" spans="1:9" s="39" customFormat="1" ht="22.5" customHeight="1">
      <c r="A181" s="50" t="s">
        <v>40</v>
      </c>
      <c r="B181" s="116" t="s">
        <v>231</v>
      </c>
      <c r="C181" s="29">
        <v>1</v>
      </c>
      <c r="D181" s="28" t="s">
        <v>23</v>
      </c>
      <c r="E181" s="50"/>
      <c r="F181" s="50" t="s">
        <v>24</v>
      </c>
      <c r="G181" s="157"/>
      <c r="H181" s="80"/>
      <c r="I181" s="67" t="str">
        <f t="shared" si="2"/>
        <v/>
      </c>
    </row>
    <row r="182" spans="1:9" s="39" customFormat="1" ht="29.25" customHeight="1">
      <c r="A182" s="50" t="s">
        <v>41</v>
      </c>
      <c r="B182" s="116" t="s">
        <v>232</v>
      </c>
      <c r="C182" s="29">
        <v>1</v>
      </c>
      <c r="D182" s="28" t="s">
        <v>23</v>
      </c>
      <c r="E182" s="50"/>
      <c r="F182" s="50" t="s">
        <v>24</v>
      </c>
      <c r="G182" s="117"/>
      <c r="H182" s="80"/>
      <c r="I182" s="67" t="str">
        <f t="shared" si="2"/>
        <v/>
      </c>
    </row>
    <row r="183" spans="1:9" s="39" customFormat="1" ht="46.5" customHeight="1">
      <c r="A183" s="50" t="s">
        <v>102</v>
      </c>
      <c r="B183" s="116" t="s">
        <v>233</v>
      </c>
      <c r="C183" s="29">
        <v>2</v>
      </c>
      <c r="D183" s="28" t="s">
        <v>28</v>
      </c>
      <c r="E183" s="50"/>
      <c r="F183" s="50" t="s">
        <v>24</v>
      </c>
      <c r="G183" s="117"/>
      <c r="H183" s="80"/>
      <c r="I183" s="67" t="str">
        <f t="shared" si="2"/>
        <v/>
      </c>
    </row>
    <row r="184" spans="1:9" s="39" customFormat="1" ht="32.25" customHeight="1">
      <c r="A184" s="50" t="s">
        <v>42</v>
      </c>
      <c r="B184" s="116" t="s">
        <v>234</v>
      </c>
      <c r="C184" s="29">
        <v>2</v>
      </c>
      <c r="D184" s="28" t="s">
        <v>28</v>
      </c>
      <c r="E184" s="50"/>
      <c r="F184" s="50" t="s">
        <v>24</v>
      </c>
      <c r="G184" s="117"/>
      <c r="H184" s="80"/>
      <c r="I184" s="67" t="str">
        <f t="shared" si="2"/>
        <v/>
      </c>
    </row>
    <row r="185" spans="1:9" s="39" customFormat="1" ht="30.75" customHeight="1">
      <c r="A185" s="50" t="s">
        <v>247</v>
      </c>
      <c r="B185" s="116" t="s">
        <v>235</v>
      </c>
      <c r="C185" s="29">
        <v>2</v>
      </c>
      <c r="D185" s="28" t="s">
        <v>28</v>
      </c>
      <c r="E185" s="50"/>
      <c r="F185" s="50" t="s">
        <v>24</v>
      </c>
      <c r="G185" s="117"/>
      <c r="H185" s="80"/>
      <c r="I185" s="67" t="str">
        <f t="shared" si="2"/>
        <v/>
      </c>
    </row>
    <row r="186" spans="1:9" ht="72" customHeight="1">
      <c r="A186" s="64">
        <v>8</v>
      </c>
      <c r="B186" s="96" t="s">
        <v>195</v>
      </c>
      <c r="C186" s="99"/>
      <c r="D186" s="100"/>
      <c r="E186" s="81" t="s">
        <v>136</v>
      </c>
      <c r="F186" s="87"/>
      <c r="G186" s="101"/>
      <c r="H186" s="102"/>
      <c r="I186" s="67" t="str">
        <f t="shared" si="2"/>
        <v/>
      </c>
    </row>
    <row r="187" spans="1:9" ht="28.5" customHeight="1">
      <c r="A187" s="50" t="s">
        <v>34</v>
      </c>
      <c r="B187" s="84" t="s">
        <v>196</v>
      </c>
      <c r="C187" s="29">
        <v>1</v>
      </c>
      <c r="D187" s="28" t="s">
        <v>23</v>
      </c>
      <c r="E187" s="87"/>
      <c r="F187" s="50" t="s">
        <v>24</v>
      </c>
      <c r="G187" s="101"/>
      <c r="H187" s="102"/>
      <c r="I187" s="67" t="str">
        <f t="shared" si="2"/>
        <v/>
      </c>
    </row>
    <row r="188" spans="1:9" ht="28.5" customHeight="1">
      <c r="A188" s="50" t="s">
        <v>37</v>
      </c>
      <c r="B188" s="84" t="s">
        <v>197</v>
      </c>
      <c r="C188" s="29">
        <v>1</v>
      </c>
      <c r="D188" s="28" t="s">
        <v>23</v>
      </c>
      <c r="E188" s="87"/>
      <c r="F188" s="50" t="s">
        <v>24</v>
      </c>
      <c r="G188" s="101"/>
      <c r="H188" s="102"/>
      <c r="I188" s="67" t="str">
        <f t="shared" si="2"/>
        <v/>
      </c>
    </row>
    <row r="189" spans="1:9" ht="28.5" customHeight="1">
      <c r="A189" s="50" t="s">
        <v>38</v>
      </c>
      <c r="B189" s="84" t="s">
        <v>198</v>
      </c>
      <c r="C189" s="29">
        <v>1</v>
      </c>
      <c r="D189" s="28" t="s">
        <v>23</v>
      </c>
      <c r="E189" s="87"/>
      <c r="F189" s="50" t="s">
        <v>24</v>
      </c>
      <c r="G189" s="101"/>
      <c r="H189" s="102"/>
      <c r="I189" s="67" t="str">
        <f t="shared" si="2"/>
        <v/>
      </c>
    </row>
    <row r="190" spans="1:9" ht="28.5" customHeight="1">
      <c r="A190" s="50" t="s">
        <v>39</v>
      </c>
      <c r="B190" s="84" t="s">
        <v>199</v>
      </c>
      <c r="C190" s="29">
        <v>1</v>
      </c>
      <c r="D190" s="28" t="s">
        <v>23</v>
      </c>
      <c r="E190" s="87"/>
      <c r="F190" s="50" t="s">
        <v>24</v>
      </c>
      <c r="G190" s="101"/>
      <c r="H190" s="102"/>
      <c r="I190" s="67" t="str">
        <f t="shared" si="2"/>
        <v/>
      </c>
    </row>
    <row r="191" spans="1:9" ht="28.5" customHeight="1">
      <c r="A191" s="50" t="s">
        <v>40</v>
      </c>
      <c r="B191" s="84" t="s">
        <v>200</v>
      </c>
      <c r="C191" s="29">
        <v>1</v>
      </c>
      <c r="D191" s="28" t="s">
        <v>23</v>
      </c>
      <c r="E191" s="87"/>
      <c r="F191" s="50" t="s">
        <v>24</v>
      </c>
      <c r="G191" s="101"/>
      <c r="H191" s="102"/>
      <c r="I191" s="67" t="str">
        <f t="shared" si="2"/>
        <v/>
      </c>
    </row>
    <row r="192" spans="1:9" ht="28.5" customHeight="1">
      <c r="A192" s="50" t="s">
        <v>41</v>
      </c>
      <c r="B192" s="84" t="s">
        <v>201</v>
      </c>
      <c r="C192" s="29">
        <v>1</v>
      </c>
      <c r="D192" s="28" t="s">
        <v>23</v>
      </c>
      <c r="E192" s="87"/>
      <c r="F192" s="50" t="s">
        <v>24</v>
      </c>
      <c r="G192" s="101"/>
      <c r="H192" s="102"/>
      <c r="I192" s="67" t="str">
        <f t="shared" si="2"/>
        <v/>
      </c>
    </row>
    <row r="193" spans="1:10" ht="28.5" customHeight="1">
      <c r="A193" s="50" t="s">
        <v>102</v>
      </c>
      <c r="B193" s="84" t="s">
        <v>236</v>
      </c>
      <c r="C193" s="29">
        <v>1</v>
      </c>
      <c r="D193" s="28" t="s">
        <v>23</v>
      </c>
      <c r="E193" s="87"/>
      <c r="F193" s="50" t="s">
        <v>24</v>
      </c>
      <c r="G193" s="101"/>
      <c r="H193" s="102"/>
      <c r="I193" s="67" t="str">
        <f t="shared" si="2"/>
        <v/>
      </c>
    </row>
    <row r="194" spans="1:10" ht="28.5" customHeight="1">
      <c r="A194" s="50" t="s">
        <v>42</v>
      </c>
      <c r="B194" s="84" t="s">
        <v>202</v>
      </c>
      <c r="C194" s="29">
        <v>1</v>
      </c>
      <c r="D194" s="28" t="s">
        <v>28</v>
      </c>
      <c r="E194" s="87"/>
      <c r="F194" s="50" t="s">
        <v>24</v>
      </c>
      <c r="G194" s="101"/>
      <c r="H194" s="102"/>
      <c r="I194" s="67" t="str">
        <f t="shared" si="2"/>
        <v/>
      </c>
    </row>
    <row r="195" spans="1:10" ht="28.5" customHeight="1">
      <c r="A195" s="50" t="s">
        <v>247</v>
      </c>
      <c r="B195" s="84" t="s">
        <v>203</v>
      </c>
      <c r="C195" s="29">
        <v>1</v>
      </c>
      <c r="D195" s="28" t="s">
        <v>23</v>
      </c>
      <c r="E195" s="87"/>
      <c r="F195" s="50" t="s">
        <v>24</v>
      </c>
      <c r="G195" s="101"/>
      <c r="H195" s="102"/>
      <c r="I195" s="67" t="str">
        <f>IF(G195=0,"",ROUND(C195*G195,2))</f>
        <v/>
      </c>
    </row>
    <row r="196" spans="1:10" ht="28.5" customHeight="1">
      <c r="A196" s="50" t="s">
        <v>108</v>
      </c>
      <c r="B196" s="84" t="s">
        <v>204</v>
      </c>
      <c r="C196" s="29">
        <v>1</v>
      </c>
      <c r="D196" s="28" t="s">
        <v>23</v>
      </c>
      <c r="E196" s="87"/>
      <c r="F196" s="50" t="s">
        <v>24</v>
      </c>
      <c r="G196" s="101"/>
      <c r="H196" s="102"/>
      <c r="I196" s="67" t="str">
        <f t="shared" si="2"/>
        <v/>
      </c>
    </row>
    <row r="197" spans="1:10" ht="40.5" customHeight="1">
      <c r="A197" s="64">
        <v>9</v>
      </c>
      <c r="B197" s="96" t="s">
        <v>30</v>
      </c>
      <c r="C197" s="99"/>
      <c r="D197" s="100"/>
      <c r="E197" s="81" t="s">
        <v>136</v>
      </c>
      <c r="F197" s="87"/>
      <c r="G197" s="101"/>
      <c r="H197" s="102"/>
      <c r="I197" s="67" t="str">
        <f t="shared" si="2"/>
        <v/>
      </c>
    </row>
    <row r="198" spans="1:10" ht="32.25" customHeight="1">
      <c r="A198" s="50" t="s">
        <v>34</v>
      </c>
      <c r="B198" s="84" t="s">
        <v>31</v>
      </c>
      <c r="C198" s="29">
        <v>2</v>
      </c>
      <c r="D198" s="28" t="s">
        <v>28</v>
      </c>
      <c r="E198" s="87"/>
      <c r="F198" s="50" t="s">
        <v>24</v>
      </c>
      <c r="G198" s="101"/>
      <c r="H198" s="102"/>
      <c r="I198" s="67" t="str">
        <f t="shared" si="2"/>
        <v/>
      </c>
    </row>
    <row r="199" spans="1:10" ht="32.25" customHeight="1">
      <c r="A199" s="50" t="s">
        <v>37</v>
      </c>
      <c r="B199" s="84" t="s">
        <v>32</v>
      </c>
      <c r="C199" s="29">
        <v>1</v>
      </c>
      <c r="D199" s="28" t="s">
        <v>23</v>
      </c>
      <c r="E199" s="87"/>
      <c r="F199" s="50" t="s">
        <v>24</v>
      </c>
      <c r="G199" s="101"/>
      <c r="H199" s="102"/>
      <c r="I199" s="67" t="str">
        <f t="shared" si="2"/>
        <v/>
      </c>
    </row>
    <row r="200" spans="1:10" ht="32.25" customHeight="1">
      <c r="A200" s="50" t="s">
        <v>38</v>
      </c>
      <c r="B200" s="84" t="s">
        <v>33</v>
      </c>
      <c r="C200" s="29">
        <v>1</v>
      </c>
      <c r="D200" s="28" t="s">
        <v>23</v>
      </c>
      <c r="E200" s="87"/>
      <c r="F200" s="50" t="s">
        <v>24</v>
      </c>
      <c r="G200" s="101"/>
      <c r="H200" s="102"/>
      <c r="I200" s="67" t="str">
        <f t="shared" ref="I200:I201" si="3">IF(G200=0,"",ROUND(C200*G200,2))</f>
        <v/>
      </c>
    </row>
    <row r="201" spans="1:10" ht="32.25" customHeight="1">
      <c r="A201" s="103" t="s">
        <v>39</v>
      </c>
      <c r="B201" s="104" t="s">
        <v>205</v>
      </c>
      <c r="C201" s="31">
        <v>1</v>
      </c>
      <c r="D201" s="60" t="s">
        <v>23</v>
      </c>
      <c r="E201" s="105"/>
      <c r="F201" s="103" t="s">
        <v>24</v>
      </c>
      <c r="G201" s="106"/>
      <c r="H201" s="107"/>
      <c r="I201" s="108" t="str">
        <f t="shared" si="3"/>
        <v/>
      </c>
    </row>
    <row r="202" spans="1:10" s="113" customFormat="1" ht="32.25" customHeight="1">
      <c r="A202" s="109"/>
      <c r="B202" s="45" t="s">
        <v>80</v>
      </c>
      <c r="C202" s="140"/>
      <c r="D202" s="141"/>
      <c r="E202" s="110"/>
      <c r="F202" s="110"/>
      <c r="G202" s="111"/>
      <c r="H202" s="45"/>
      <c r="I202" s="112">
        <f>SUM(I5:I201)</f>
        <v>0</v>
      </c>
      <c r="J202" s="115"/>
    </row>
    <row r="203" spans="1:10" ht="32.25" customHeight="1">
      <c r="J203" s="118"/>
    </row>
    <row r="204" spans="1:10" ht="32.25" customHeight="1"/>
    <row r="205" spans="1:10" ht="32.25" customHeight="1"/>
    <row r="206" spans="1:10" ht="32.25" customHeight="1"/>
    <row r="207" spans="1:10" ht="32.25" customHeight="1"/>
    <row r="208" spans="1:10" ht="32.25" customHeight="1"/>
    <row r="209" ht="32.25" customHeight="1"/>
    <row r="210" ht="32.25" customHeight="1"/>
    <row r="211" ht="32.25" customHeight="1"/>
    <row r="212" ht="32.25" customHeight="1"/>
    <row r="213" ht="32.25" customHeight="1"/>
    <row r="214" ht="32.25" customHeight="1"/>
    <row r="215" ht="32.25" customHeight="1"/>
    <row r="216" ht="32.25" customHeight="1"/>
    <row r="217" ht="32.25" customHeight="1"/>
    <row r="218" ht="32.25" customHeight="1"/>
    <row r="219" ht="32.25" customHeight="1"/>
    <row r="220" ht="32.25" customHeight="1"/>
    <row r="221" ht="32.25" customHeight="1"/>
    <row r="222" ht="32.25" customHeight="1"/>
    <row r="223" ht="32.25" customHeight="1"/>
    <row r="224" ht="32.25" customHeight="1"/>
    <row r="225" ht="32.25" customHeight="1"/>
    <row r="226" ht="32.25" customHeight="1"/>
    <row r="227" ht="32.25" customHeight="1"/>
    <row r="228" ht="32.25" customHeight="1"/>
    <row r="229" ht="32.25" customHeight="1"/>
    <row r="230" ht="32.25" customHeight="1"/>
    <row r="231" ht="32.25" customHeight="1"/>
    <row r="232" ht="32.25" customHeight="1"/>
    <row r="233" ht="32.25" customHeight="1"/>
    <row r="234" ht="32.25" customHeight="1"/>
    <row r="235" ht="32.25" customHeight="1"/>
    <row r="236" ht="32.25" customHeight="1"/>
    <row r="237" ht="32.25" customHeight="1"/>
    <row r="238" ht="32.25" customHeight="1"/>
    <row r="239" ht="32.25" customHeight="1"/>
    <row r="240" ht="32.25" customHeight="1"/>
    <row r="241" ht="32.25" customHeight="1"/>
    <row r="242" ht="32.25" customHeight="1"/>
    <row r="243" ht="32.25" customHeight="1"/>
    <row r="244" ht="32.25" customHeight="1"/>
    <row r="245" ht="32.25" customHeight="1"/>
    <row r="246" ht="32.25" customHeight="1"/>
    <row r="247" ht="32.25" customHeight="1"/>
    <row r="248" ht="32.25" customHeight="1"/>
    <row r="249" ht="32.25" customHeight="1"/>
    <row r="250" ht="32.25" customHeight="1"/>
    <row r="251" ht="32.25" customHeight="1"/>
    <row r="252" ht="32.25" customHeight="1"/>
    <row r="253" ht="32.25" customHeight="1"/>
    <row r="254" ht="32.25" customHeight="1"/>
    <row r="255" ht="32.25" customHeight="1"/>
    <row r="256" ht="32.25" customHeight="1"/>
    <row r="257" ht="32.25" customHeight="1"/>
    <row r="258" ht="32.25" customHeight="1"/>
    <row r="259" ht="32.25" customHeight="1"/>
    <row r="260" ht="32.25" customHeight="1"/>
    <row r="261" ht="32.25" customHeight="1"/>
    <row r="262" ht="32.25" customHeight="1"/>
    <row r="263" ht="32.25" customHeight="1"/>
    <row r="264" ht="32.25" customHeight="1"/>
    <row r="265" ht="32.25" customHeight="1"/>
    <row r="266" ht="32.25" customHeight="1"/>
    <row r="267" ht="32.25" customHeight="1"/>
    <row r="268" ht="32.25" customHeight="1"/>
    <row r="269" ht="32.25" customHeight="1"/>
    <row r="270" ht="32.25" customHeight="1"/>
    <row r="271" ht="32.25" customHeight="1"/>
    <row r="272" ht="32.25" customHeight="1"/>
    <row r="273" ht="32.25" customHeight="1"/>
    <row r="274" ht="32.25" customHeight="1"/>
    <row r="275" ht="32.25" customHeight="1"/>
    <row r="276" ht="32.25" customHeight="1"/>
    <row r="277" ht="32.25" customHeight="1"/>
    <row r="278" ht="32.25" customHeight="1"/>
    <row r="279" ht="32.25" customHeight="1"/>
    <row r="280" ht="32.25" customHeight="1"/>
    <row r="281" ht="32.25" customHeight="1"/>
    <row r="282" ht="32.25" customHeight="1"/>
    <row r="283" ht="32.25" customHeight="1"/>
    <row r="284" ht="32.25" customHeight="1"/>
    <row r="285" ht="32.25" customHeight="1"/>
    <row r="286" ht="32.25" customHeight="1"/>
    <row r="287" ht="32.25" customHeight="1"/>
    <row r="288" ht="32.25" customHeight="1"/>
    <row r="289" ht="32.25" customHeight="1"/>
    <row r="290" ht="32.25" customHeight="1"/>
    <row r="291" ht="32.25" customHeight="1"/>
    <row r="292" ht="32.25" customHeight="1"/>
  </sheetData>
  <mergeCells count="10">
    <mergeCell ref="C202:D202"/>
    <mergeCell ref="F3:F4"/>
    <mergeCell ref="G3:H3"/>
    <mergeCell ref="I3:I4"/>
    <mergeCell ref="A1:I1"/>
    <mergeCell ref="A2:I2"/>
    <mergeCell ref="A3:A4"/>
    <mergeCell ref="B3:B4"/>
    <mergeCell ref="C3:D4"/>
    <mergeCell ref="E3:E4"/>
  </mergeCells>
  <pageMargins left="0.94488188976377963" right="0.51181102362204722" top="0.98425196850393704" bottom="0.98425196850393704" header="0.51181102362204722" footer="0.51181102362204722"/>
  <pageSetup paperSize="9" scale="95" orientation="landscape" verticalDpi="300" r:id="rId1"/>
  <headerFooter alignWithMargins="0">
    <oddHeader>&amp;RO and M CWSS 2022-23 II call</oddHeader>
    <oddFooter>&amp;LContractor&amp;C&amp;P&amp;RSd/-Chief Engineer, TWAD, MDU</oddFooter>
  </headerFooter>
  <rowBreaks count="4" manualBreakCount="4">
    <brk id="7" max="8" man="1"/>
    <brk id="15" max="8" man="1"/>
    <brk id="26" max="8" man="1"/>
    <brk id="3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folder</vt:lpstr>
      <vt:lpstr>BillofQty </vt:lpstr>
      <vt:lpstr>General Abstract</vt:lpstr>
      <vt:lpstr>A1</vt:lpstr>
      <vt:lpstr>'A1'!Print_Area</vt:lpstr>
      <vt:lpstr>'BillofQty '!Print_Area</vt:lpstr>
      <vt:lpstr>'A1'!Print_Titles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DELL</cp:lastModifiedBy>
  <cp:lastPrinted>2022-06-29T10:37:30Z</cp:lastPrinted>
  <dcterms:created xsi:type="dcterms:W3CDTF">2007-12-31T19:35:21Z</dcterms:created>
  <dcterms:modified xsi:type="dcterms:W3CDTF">2022-06-29T10:37:32Z</dcterms:modified>
</cp:coreProperties>
</file>